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inec\MSSST\Zpravodaje\1516\2\"/>
    </mc:Choice>
  </mc:AlternateContent>
  <bookViews>
    <workbookView xWindow="0" yWindow="0" windowWidth="28800" windowHeight="12435"/>
  </bookViews>
  <sheets>
    <sheet name="1415" sheetId="1" r:id="rId1"/>
  </sheets>
  <definedNames>
    <definedName name="_xlnm._FilterDatabase" localSheetId="0" hidden="1">'1415'!$B$6:$BM$109</definedName>
    <definedName name="_xlnm.Print_Area" localSheetId="0">'1415'!$A$1:$BM$109</definedName>
    <definedName name="Přehled_členské_základny_MSSST_po_oddílech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109" i="1" l="1"/>
  <c r="AH109" i="1"/>
  <c r="I109" i="1"/>
  <c r="H109" i="1"/>
  <c r="G109" i="1"/>
  <c r="BE109" i="1" s="1"/>
  <c r="BF109" i="1" s="1"/>
  <c r="F109" i="1"/>
  <c r="BC109" i="1" s="1"/>
  <c r="BB108" i="1"/>
  <c r="AI108" i="1"/>
  <c r="BH108" i="1" s="1"/>
  <c r="AH108" i="1"/>
  <c r="I108" i="1"/>
  <c r="H108" i="1"/>
  <c r="G108" i="1"/>
  <c r="BE108" i="1" s="1"/>
  <c r="BF108" i="1" s="1"/>
  <c r="BH107" i="1"/>
  <c r="BB107" i="1"/>
  <c r="AI107" i="1"/>
  <c r="AH107" i="1"/>
  <c r="AJ107" i="1" s="1"/>
  <c r="AL107" i="1" s="1"/>
  <c r="I107" i="1"/>
  <c r="H107" i="1"/>
  <c r="BE107" i="1" s="1"/>
  <c r="BF107" i="1" s="1"/>
  <c r="G107" i="1"/>
  <c r="BE106" i="1"/>
  <c r="BF106" i="1" s="1"/>
  <c r="BC106" i="1"/>
  <c r="AI106" i="1"/>
  <c r="BH106" i="1" s="1"/>
  <c r="AH106" i="1"/>
  <c r="I106" i="1"/>
  <c r="H106" i="1"/>
  <c r="G106" i="1"/>
  <c r="F106" i="1" s="1"/>
  <c r="BH105" i="1"/>
  <c r="BC105" i="1"/>
  <c r="BD105" i="1" s="1"/>
  <c r="BB105" i="1"/>
  <c r="AI105" i="1"/>
  <c r="AH105" i="1"/>
  <c r="AJ105" i="1" s="1"/>
  <c r="AL105" i="1" s="1"/>
  <c r="I105" i="1"/>
  <c r="H105" i="1"/>
  <c r="G105" i="1"/>
  <c r="BE105" i="1" s="1"/>
  <c r="BF105" i="1" s="1"/>
  <c r="F105" i="1"/>
  <c r="BH104" i="1"/>
  <c r="BD104" i="1"/>
  <c r="BB104" i="1"/>
  <c r="AI104" i="1"/>
  <c r="AH104" i="1"/>
  <c r="AJ104" i="1" s="1"/>
  <c r="AL104" i="1" s="1"/>
  <c r="I104" i="1"/>
  <c r="H104" i="1"/>
  <c r="G104" i="1"/>
  <c r="BE104" i="1" s="1"/>
  <c r="BB103" i="1"/>
  <c r="AL103" i="1"/>
  <c r="AI103" i="1"/>
  <c r="BH103" i="1" s="1"/>
  <c r="AH103" i="1"/>
  <c r="AJ103" i="1" s="1"/>
  <c r="I103" i="1"/>
  <c r="H103" i="1"/>
  <c r="G103" i="1"/>
  <c r="BE103" i="1" s="1"/>
  <c r="BF103" i="1" s="1"/>
  <c r="BB102" i="1"/>
  <c r="AI102" i="1"/>
  <c r="BH102" i="1" s="1"/>
  <c r="AH102" i="1"/>
  <c r="AJ102" i="1" s="1"/>
  <c r="AL102" i="1" s="1"/>
  <c r="I102" i="1"/>
  <c r="H102" i="1"/>
  <c r="BF102" i="1" s="1"/>
  <c r="G102" i="1"/>
  <c r="BE102" i="1" s="1"/>
  <c r="BB101" i="1"/>
  <c r="AL101" i="1"/>
  <c r="AI101" i="1"/>
  <c r="BH101" i="1" s="1"/>
  <c r="AH101" i="1"/>
  <c r="AJ101" i="1" s="1"/>
  <c r="I101" i="1"/>
  <c r="H101" i="1"/>
  <c r="G101" i="1"/>
  <c r="BE101" i="1" s="1"/>
  <c r="BF101" i="1" s="1"/>
  <c r="F101" i="1"/>
  <c r="BC101" i="1" s="1"/>
  <c r="BF100" i="1"/>
  <c r="BB100" i="1"/>
  <c r="AI100" i="1"/>
  <c r="BH100" i="1" s="1"/>
  <c r="AH100" i="1"/>
  <c r="AJ100" i="1" s="1"/>
  <c r="AL100" i="1" s="1"/>
  <c r="I100" i="1"/>
  <c r="H100" i="1"/>
  <c r="G100" i="1"/>
  <c r="BE100" i="1" s="1"/>
  <c r="BB99" i="1"/>
  <c r="AL99" i="1"/>
  <c r="AI99" i="1"/>
  <c r="BH99" i="1" s="1"/>
  <c r="AH99" i="1"/>
  <c r="AJ99" i="1" s="1"/>
  <c r="I99" i="1"/>
  <c r="H99" i="1"/>
  <c r="G99" i="1"/>
  <c r="BE99" i="1" s="1"/>
  <c r="BF99" i="1" s="1"/>
  <c r="BB98" i="1"/>
  <c r="AI98" i="1"/>
  <c r="BH98" i="1" s="1"/>
  <c r="AH98" i="1"/>
  <c r="AJ98" i="1" s="1"/>
  <c r="AL98" i="1" s="1"/>
  <c r="I98" i="1"/>
  <c r="H98" i="1"/>
  <c r="G98" i="1"/>
  <c r="BB97" i="1"/>
  <c r="AL97" i="1"/>
  <c r="AI97" i="1"/>
  <c r="BH97" i="1" s="1"/>
  <c r="AH97" i="1"/>
  <c r="AJ97" i="1" s="1"/>
  <c r="I97" i="1"/>
  <c r="H97" i="1"/>
  <c r="G97" i="1"/>
  <c r="BB96" i="1"/>
  <c r="AI96" i="1"/>
  <c r="BH96" i="1" s="1"/>
  <c r="AH96" i="1"/>
  <c r="AJ96" i="1" s="1"/>
  <c r="AL96" i="1" s="1"/>
  <c r="I96" i="1"/>
  <c r="H96" i="1"/>
  <c r="BF96" i="1" s="1"/>
  <c r="G96" i="1"/>
  <c r="BE96" i="1" s="1"/>
  <c r="BB95" i="1"/>
  <c r="AL95" i="1"/>
  <c r="AI95" i="1"/>
  <c r="BH95" i="1" s="1"/>
  <c r="AH95" i="1"/>
  <c r="AJ95" i="1" s="1"/>
  <c r="I95" i="1"/>
  <c r="H95" i="1"/>
  <c r="G95" i="1"/>
  <c r="BB94" i="1"/>
  <c r="AI94" i="1"/>
  <c r="BH94" i="1" s="1"/>
  <c r="AH94" i="1"/>
  <c r="AJ94" i="1" s="1"/>
  <c r="AL94" i="1" s="1"/>
  <c r="I94" i="1"/>
  <c r="H94" i="1"/>
  <c r="G94" i="1"/>
  <c r="BB93" i="1"/>
  <c r="AL93" i="1"/>
  <c r="AI93" i="1"/>
  <c r="BH93" i="1" s="1"/>
  <c r="AH93" i="1"/>
  <c r="AJ93" i="1" s="1"/>
  <c r="I93" i="1"/>
  <c r="H93" i="1"/>
  <c r="G93" i="1"/>
  <c r="BE93" i="1" s="1"/>
  <c r="BF93" i="1" s="1"/>
  <c r="F93" i="1"/>
  <c r="BC93" i="1" s="1"/>
  <c r="BB92" i="1"/>
  <c r="AI92" i="1"/>
  <c r="BH92" i="1" s="1"/>
  <c r="AH92" i="1"/>
  <c r="AJ92" i="1" s="1"/>
  <c r="AL92" i="1" s="1"/>
  <c r="I92" i="1"/>
  <c r="H92" i="1"/>
  <c r="G92" i="1"/>
  <c r="BB91" i="1"/>
  <c r="AL91" i="1"/>
  <c r="AI91" i="1"/>
  <c r="BH91" i="1" s="1"/>
  <c r="AH91" i="1"/>
  <c r="AJ91" i="1" s="1"/>
  <c r="I91" i="1"/>
  <c r="H91" i="1"/>
  <c r="G91" i="1"/>
  <c r="BB90" i="1"/>
  <c r="AI90" i="1"/>
  <c r="BH90" i="1" s="1"/>
  <c r="AH90" i="1"/>
  <c r="AJ90" i="1" s="1"/>
  <c r="AL90" i="1" s="1"/>
  <c r="I90" i="1"/>
  <c r="H90" i="1"/>
  <c r="G90" i="1"/>
  <c r="BB89" i="1"/>
  <c r="AL89" i="1"/>
  <c r="AI89" i="1"/>
  <c r="BH89" i="1" s="1"/>
  <c r="AH89" i="1"/>
  <c r="AJ89" i="1" s="1"/>
  <c r="I89" i="1"/>
  <c r="H89" i="1"/>
  <c r="G89" i="1"/>
  <c r="BE89" i="1" s="1"/>
  <c r="BF89" i="1" s="1"/>
  <c r="F89" i="1"/>
  <c r="BC89" i="1" s="1"/>
  <c r="BB88" i="1"/>
  <c r="AI88" i="1"/>
  <c r="BH88" i="1" s="1"/>
  <c r="AH88" i="1"/>
  <c r="AJ88" i="1" s="1"/>
  <c r="AL88" i="1" s="1"/>
  <c r="I88" i="1"/>
  <c r="H88" i="1"/>
  <c r="G88" i="1"/>
  <c r="BB87" i="1"/>
  <c r="AL87" i="1"/>
  <c r="AI87" i="1"/>
  <c r="BH87" i="1" s="1"/>
  <c r="AH87" i="1"/>
  <c r="AJ87" i="1" s="1"/>
  <c r="I87" i="1"/>
  <c r="H87" i="1"/>
  <c r="G87" i="1"/>
  <c r="BB86" i="1"/>
  <c r="AI86" i="1"/>
  <c r="BH86" i="1" s="1"/>
  <c r="AH86" i="1"/>
  <c r="AJ86" i="1" s="1"/>
  <c r="AL86" i="1" s="1"/>
  <c r="I86" i="1"/>
  <c r="H86" i="1"/>
  <c r="G86" i="1"/>
  <c r="BB85" i="1"/>
  <c r="AL85" i="1"/>
  <c r="AI85" i="1"/>
  <c r="BH85" i="1" s="1"/>
  <c r="AH85" i="1"/>
  <c r="AJ85" i="1" s="1"/>
  <c r="I85" i="1"/>
  <c r="H85" i="1"/>
  <c r="G85" i="1"/>
  <c r="BE85" i="1" s="1"/>
  <c r="BF85" i="1" s="1"/>
  <c r="F85" i="1"/>
  <c r="BC85" i="1" s="1"/>
  <c r="BB84" i="1"/>
  <c r="AI84" i="1"/>
  <c r="BH84" i="1" s="1"/>
  <c r="AH84" i="1"/>
  <c r="AJ84" i="1" s="1"/>
  <c r="AL84" i="1" s="1"/>
  <c r="I84" i="1"/>
  <c r="H84" i="1"/>
  <c r="G84" i="1"/>
  <c r="BB83" i="1"/>
  <c r="AL83" i="1"/>
  <c r="AI83" i="1"/>
  <c r="BH83" i="1" s="1"/>
  <c r="AH83" i="1"/>
  <c r="AJ83" i="1" s="1"/>
  <c r="I83" i="1"/>
  <c r="H83" i="1"/>
  <c r="G83" i="1"/>
  <c r="BB82" i="1"/>
  <c r="AI82" i="1"/>
  <c r="BH82" i="1" s="1"/>
  <c r="AH82" i="1"/>
  <c r="AJ82" i="1" s="1"/>
  <c r="AL82" i="1" s="1"/>
  <c r="I82" i="1"/>
  <c r="H82" i="1"/>
  <c r="G82" i="1"/>
  <c r="BB81" i="1"/>
  <c r="AL81" i="1"/>
  <c r="AI81" i="1"/>
  <c r="BH81" i="1" s="1"/>
  <c r="AH81" i="1"/>
  <c r="AJ81" i="1" s="1"/>
  <c r="I81" i="1"/>
  <c r="H81" i="1"/>
  <c r="G81" i="1"/>
  <c r="BE81" i="1" s="1"/>
  <c r="BF81" i="1" s="1"/>
  <c r="F81" i="1"/>
  <c r="BC81" i="1" s="1"/>
  <c r="BB80" i="1"/>
  <c r="AI80" i="1"/>
  <c r="BH80" i="1" s="1"/>
  <c r="AH80" i="1"/>
  <c r="AJ80" i="1" s="1"/>
  <c r="AL80" i="1" s="1"/>
  <c r="I80" i="1"/>
  <c r="H80" i="1"/>
  <c r="G80" i="1"/>
  <c r="BB79" i="1"/>
  <c r="AL79" i="1"/>
  <c r="AI79" i="1"/>
  <c r="BH79" i="1" s="1"/>
  <c r="AH79" i="1"/>
  <c r="AJ79" i="1" s="1"/>
  <c r="I79" i="1"/>
  <c r="H79" i="1"/>
  <c r="G79" i="1"/>
  <c r="BB78" i="1"/>
  <c r="AI78" i="1"/>
  <c r="BH78" i="1" s="1"/>
  <c r="AH78" i="1"/>
  <c r="AJ78" i="1" s="1"/>
  <c r="AL78" i="1" s="1"/>
  <c r="I78" i="1"/>
  <c r="H78" i="1"/>
  <c r="G78" i="1"/>
  <c r="BB77" i="1"/>
  <c r="AL77" i="1"/>
  <c r="AI77" i="1"/>
  <c r="BH77" i="1" s="1"/>
  <c r="AH77" i="1"/>
  <c r="AJ77" i="1" s="1"/>
  <c r="I77" i="1"/>
  <c r="H77" i="1"/>
  <c r="G77" i="1"/>
  <c r="BE77" i="1" s="1"/>
  <c r="BF77" i="1" s="1"/>
  <c r="BD76" i="1"/>
  <c r="BB76" i="1"/>
  <c r="AL76" i="1"/>
  <c r="AJ76" i="1"/>
  <c r="AI76" i="1"/>
  <c r="BH76" i="1" s="1"/>
  <c r="AH76" i="1"/>
  <c r="I76" i="1"/>
  <c r="H76" i="1"/>
  <c r="G76" i="1"/>
  <c r="BB75" i="1"/>
  <c r="AL75" i="1"/>
  <c r="AJ75" i="1"/>
  <c r="AI75" i="1"/>
  <c r="BH75" i="1" s="1"/>
  <c r="AH75" i="1"/>
  <c r="I75" i="1"/>
  <c r="H75" i="1"/>
  <c r="G75" i="1"/>
  <c r="BE75" i="1" s="1"/>
  <c r="BF75" i="1" s="1"/>
  <c r="F75" i="1"/>
  <c r="BC75" i="1" s="1"/>
  <c r="BB74" i="1"/>
  <c r="AJ74" i="1"/>
  <c r="AL74" i="1" s="1"/>
  <c r="AI74" i="1"/>
  <c r="BH74" i="1" s="1"/>
  <c r="AH74" i="1"/>
  <c r="I74" i="1"/>
  <c r="H74" i="1"/>
  <c r="G74" i="1"/>
  <c r="BB73" i="1"/>
  <c r="AJ73" i="1"/>
  <c r="AL73" i="1" s="1"/>
  <c r="AI73" i="1"/>
  <c r="BH73" i="1" s="1"/>
  <c r="AH73" i="1"/>
  <c r="I73" i="1"/>
  <c r="F73" i="1" s="1"/>
  <c r="BC73" i="1" s="1"/>
  <c r="H73" i="1"/>
  <c r="G73" i="1"/>
  <c r="BE73" i="1" s="1"/>
  <c r="BF73" i="1" s="1"/>
  <c r="BL72" i="1"/>
  <c r="BE72" i="1"/>
  <c r="BD72" i="1"/>
  <c r="BB72" i="1"/>
  <c r="AJ72" i="1"/>
  <c r="AL72" i="1" s="1"/>
  <c r="AI72" i="1"/>
  <c r="BH72" i="1" s="1"/>
  <c r="AH72" i="1"/>
  <c r="I72" i="1"/>
  <c r="H72" i="1"/>
  <c r="G72" i="1"/>
  <c r="F72" i="1"/>
  <c r="BH71" i="1"/>
  <c r="AJ71" i="1"/>
  <c r="AL71" i="1" s="1"/>
  <c r="AI71" i="1"/>
  <c r="BB71" i="1" s="1"/>
  <c r="AH71" i="1"/>
  <c r="I71" i="1"/>
  <c r="H71" i="1"/>
  <c r="G71" i="1"/>
  <c r="BE71" i="1" s="1"/>
  <c r="F71" i="1"/>
  <c r="BC71" i="1" s="1"/>
  <c r="BH70" i="1"/>
  <c r="AL70" i="1"/>
  <c r="AI70" i="1"/>
  <c r="AJ70" i="1" s="1"/>
  <c r="AH70" i="1"/>
  <c r="I70" i="1"/>
  <c r="H70" i="1"/>
  <c r="G70" i="1"/>
  <c r="F70" i="1"/>
  <c r="BC70" i="1" s="1"/>
  <c r="BD70" i="1" s="1"/>
  <c r="AI69" i="1"/>
  <c r="BB69" i="1" s="1"/>
  <c r="AH69" i="1"/>
  <c r="I69" i="1"/>
  <c r="H69" i="1"/>
  <c r="G69" i="1"/>
  <c r="BE69" i="1" s="1"/>
  <c r="F69" i="1"/>
  <c r="BC69" i="1" s="1"/>
  <c r="BH68" i="1"/>
  <c r="BE68" i="1"/>
  <c r="BB68" i="1"/>
  <c r="AI68" i="1"/>
  <c r="AJ68" i="1" s="1"/>
  <c r="AL68" i="1" s="1"/>
  <c r="AH68" i="1"/>
  <c r="I68" i="1"/>
  <c r="H68" i="1"/>
  <c r="BF68" i="1" s="1"/>
  <c r="G68" i="1"/>
  <c r="F68" i="1"/>
  <c r="BC68" i="1" s="1"/>
  <c r="BD68" i="1" s="1"/>
  <c r="BK67" i="1"/>
  <c r="BH67" i="1"/>
  <c r="BE67" i="1"/>
  <c r="BB67" i="1"/>
  <c r="AJ67" i="1"/>
  <c r="AL67" i="1" s="1"/>
  <c r="AI67" i="1"/>
  <c r="AH67" i="1"/>
  <c r="I67" i="1"/>
  <c r="H67" i="1"/>
  <c r="BF67" i="1" s="1"/>
  <c r="G67" i="1"/>
  <c r="F67" i="1"/>
  <c r="BC67" i="1" s="1"/>
  <c r="BL67" i="1" s="1"/>
  <c r="BE66" i="1"/>
  <c r="BB66" i="1"/>
  <c r="AL66" i="1"/>
  <c r="AJ66" i="1"/>
  <c r="AI66" i="1"/>
  <c r="BH66" i="1" s="1"/>
  <c r="AH66" i="1"/>
  <c r="I66" i="1"/>
  <c r="H66" i="1"/>
  <c r="BF66" i="1" s="1"/>
  <c r="G66" i="1"/>
  <c r="F66" i="1"/>
  <c r="BC66" i="1" s="1"/>
  <c r="BL66" i="1" s="1"/>
  <c r="BL65" i="1"/>
  <c r="BE65" i="1"/>
  <c r="AI65" i="1"/>
  <c r="AH65" i="1"/>
  <c r="I65" i="1"/>
  <c r="H65" i="1"/>
  <c r="BF65" i="1" s="1"/>
  <c r="G65" i="1"/>
  <c r="F65" i="1"/>
  <c r="BC65" i="1" s="1"/>
  <c r="BD65" i="1" s="1"/>
  <c r="BE64" i="1"/>
  <c r="AI64" i="1"/>
  <c r="AJ64" i="1" s="1"/>
  <c r="AL64" i="1" s="1"/>
  <c r="AH64" i="1"/>
  <c r="I64" i="1"/>
  <c r="H64" i="1"/>
  <c r="BF64" i="1" s="1"/>
  <c r="G64" i="1"/>
  <c r="F64" i="1"/>
  <c r="BC64" i="1" s="1"/>
  <c r="BD64" i="1" s="1"/>
  <c r="BK63" i="1"/>
  <c r="BH63" i="1"/>
  <c r="BE63" i="1"/>
  <c r="BB63" i="1"/>
  <c r="AJ63" i="1"/>
  <c r="AL63" i="1" s="1"/>
  <c r="AI63" i="1"/>
  <c r="AH63" i="1"/>
  <c r="I63" i="1"/>
  <c r="H63" i="1"/>
  <c r="BF63" i="1" s="1"/>
  <c r="G63" i="1"/>
  <c r="F63" i="1"/>
  <c r="BC63" i="1" s="1"/>
  <c r="BL63" i="1" s="1"/>
  <c r="BE62" i="1"/>
  <c r="BB62" i="1"/>
  <c r="AL62" i="1"/>
  <c r="AJ62" i="1"/>
  <c r="AI62" i="1"/>
  <c r="BH62" i="1" s="1"/>
  <c r="AH62" i="1"/>
  <c r="I62" i="1"/>
  <c r="H62" i="1"/>
  <c r="BF62" i="1" s="1"/>
  <c r="G62" i="1"/>
  <c r="BL61" i="1"/>
  <c r="BE61" i="1"/>
  <c r="AI61" i="1"/>
  <c r="AH61" i="1"/>
  <c r="I61" i="1"/>
  <c r="H61" i="1"/>
  <c r="BF61" i="1" s="1"/>
  <c r="G61" i="1"/>
  <c r="F61" i="1"/>
  <c r="BC61" i="1" s="1"/>
  <c r="BD61" i="1" s="1"/>
  <c r="BH60" i="1"/>
  <c r="BE60" i="1"/>
  <c r="BB60" i="1"/>
  <c r="AI60" i="1"/>
  <c r="AJ60" i="1" s="1"/>
  <c r="AL60" i="1" s="1"/>
  <c r="AH60" i="1"/>
  <c r="I60" i="1"/>
  <c r="H60" i="1"/>
  <c r="BF60" i="1" s="1"/>
  <c r="G60" i="1"/>
  <c r="F60" i="1"/>
  <c r="BC60" i="1" s="1"/>
  <c r="BD60" i="1" s="1"/>
  <c r="BK59" i="1"/>
  <c r="BH59" i="1"/>
  <c r="BE59" i="1"/>
  <c r="BB59" i="1"/>
  <c r="AJ59" i="1"/>
  <c r="AL59" i="1" s="1"/>
  <c r="AI59" i="1"/>
  <c r="AH59" i="1"/>
  <c r="I59" i="1"/>
  <c r="H59" i="1"/>
  <c r="BF59" i="1" s="1"/>
  <c r="G59" i="1"/>
  <c r="F59" i="1"/>
  <c r="BC59" i="1" s="1"/>
  <c r="BL59" i="1" s="1"/>
  <c r="BE58" i="1"/>
  <c r="BB58" i="1"/>
  <c r="AL58" i="1"/>
  <c r="AI58" i="1"/>
  <c r="BH58" i="1" s="1"/>
  <c r="AH58" i="1"/>
  <c r="AJ58" i="1" s="1"/>
  <c r="I58" i="1"/>
  <c r="H58" i="1"/>
  <c r="BF58" i="1" s="1"/>
  <c r="G58" i="1"/>
  <c r="BL57" i="1"/>
  <c r="BF57" i="1"/>
  <c r="BE57" i="1"/>
  <c r="BD57" i="1"/>
  <c r="AI57" i="1"/>
  <c r="BH57" i="1" s="1"/>
  <c r="AH57" i="1"/>
  <c r="I57" i="1"/>
  <c r="H57" i="1"/>
  <c r="G57" i="1"/>
  <c r="F57" i="1"/>
  <c r="BC57" i="1" s="1"/>
  <c r="BH56" i="1"/>
  <c r="BE56" i="1"/>
  <c r="BB56" i="1"/>
  <c r="AJ56" i="1"/>
  <c r="AL56" i="1" s="1"/>
  <c r="AI56" i="1"/>
  <c r="AH56" i="1"/>
  <c r="I56" i="1"/>
  <c r="H56" i="1"/>
  <c r="BF56" i="1" s="1"/>
  <c r="G56" i="1"/>
  <c r="F56" i="1"/>
  <c r="BC56" i="1" s="1"/>
  <c r="BD56" i="1" s="1"/>
  <c r="BH55" i="1"/>
  <c r="BF55" i="1"/>
  <c r="BE55" i="1"/>
  <c r="AI55" i="1"/>
  <c r="BB55" i="1" s="1"/>
  <c r="AH55" i="1"/>
  <c r="AJ55" i="1" s="1"/>
  <c r="AL55" i="1" s="1"/>
  <c r="I55" i="1"/>
  <c r="H55" i="1"/>
  <c r="F55" i="1" s="1"/>
  <c r="BC55" i="1" s="1"/>
  <c r="BL55" i="1" s="1"/>
  <c r="G55" i="1"/>
  <c r="BE54" i="1"/>
  <c r="AI54" i="1"/>
  <c r="BH54" i="1" s="1"/>
  <c r="AH54" i="1"/>
  <c r="AJ54" i="1" s="1"/>
  <c r="AL54" i="1" s="1"/>
  <c r="I54" i="1"/>
  <c r="H54" i="1"/>
  <c r="BF54" i="1" s="1"/>
  <c r="G54" i="1"/>
  <c r="F54" i="1"/>
  <c r="BC54" i="1" s="1"/>
  <c r="BH53" i="1"/>
  <c r="BF53" i="1"/>
  <c r="BE53" i="1"/>
  <c r="AI53" i="1"/>
  <c r="BB53" i="1" s="1"/>
  <c r="AH53" i="1"/>
  <c r="AJ53" i="1" s="1"/>
  <c r="AL53" i="1" s="1"/>
  <c r="I53" i="1"/>
  <c r="H53" i="1"/>
  <c r="F53" i="1" s="1"/>
  <c r="BC53" i="1" s="1"/>
  <c r="G53" i="1"/>
  <c r="BL52" i="1"/>
  <c r="BH52" i="1"/>
  <c r="BE52" i="1"/>
  <c r="BB52" i="1"/>
  <c r="AI52" i="1"/>
  <c r="AH52" i="1"/>
  <c r="AJ52" i="1" s="1"/>
  <c r="AL52" i="1" s="1"/>
  <c r="I52" i="1"/>
  <c r="H52" i="1"/>
  <c r="BF52" i="1" s="1"/>
  <c r="G52" i="1"/>
  <c r="F52" i="1"/>
  <c r="BC52" i="1" s="1"/>
  <c r="BF51" i="1"/>
  <c r="BE51" i="1"/>
  <c r="BD51" i="1"/>
  <c r="AI51" i="1"/>
  <c r="AH51" i="1"/>
  <c r="I51" i="1"/>
  <c r="H51" i="1"/>
  <c r="G51" i="1"/>
  <c r="F51" i="1"/>
  <c r="BC51" i="1" s="1"/>
  <c r="BL51" i="1" s="1"/>
  <c r="BH50" i="1"/>
  <c r="BB50" i="1"/>
  <c r="AI50" i="1"/>
  <c r="AJ50" i="1" s="1"/>
  <c r="AL50" i="1" s="1"/>
  <c r="AH50" i="1"/>
  <c r="I50" i="1"/>
  <c r="H50" i="1"/>
  <c r="BE50" i="1" s="1"/>
  <c r="BF50" i="1" s="1"/>
  <c r="G50" i="1"/>
  <c r="F50" i="1"/>
  <c r="BC50" i="1" s="1"/>
  <c r="BE49" i="1"/>
  <c r="AI49" i="1"/>
  <c r="BB49" i="1" s="1"/>
  <c r="AH49" i="1"/>
  <c r="AJ49" i="1" s="1"/>
  <c r="AL49" i="1" s="1"/>
  <c r="I49" i="1"/>
  <c r="H49" i="1"/>
  <c r="G49" i="1"/>
  <c r="BL48" i="1"/>
  <c r="BF48" i="1"/>
  <c r="BE48" i="1"/>
  <c r="BD48" i="1"/>
  <c r="AI48" i="1"/>
  <c r="BB48" i="1" s="1"/>
  <c r="AH48" i="1"/>
  <c r="I48" i="1"/>
  <c r="H48" i="1"/>
  <c r="F48" i="1" s="1"/>
  <c r="BC48" i="1" s="1"/>
  <c r="G48" i="1"/>
  <c r="BL47" i="1"/>
  <c r="BF47" i="1"/>
  <c r="BK47" i="1" s="1"/>
  <c r="BE47" i="1"/>
  <c r="AJ47" i="1"/>
  <c r="AL47" i="1" s="1"/>
  <c r="AI47" i="1"/>
  <c r="BH47" i="1" s="1"/>
  <c r="AH47" i="1"/>
  <c r="I47" i="1"/>
  <c r="H47" i="1"/>
  <c r="G47" i="1"/>
  <c r="F47" i="1"/>
  <c r="BC47" i="1" s="1"/>
  <c r="BD47" i="1" s="1"/>
  <c r="BF46" i="1"/>
  <c r="BE46" i="1"/>
  <c r="BD46" i="1"/>
  <c r="AI46" i="1"/>
  <c r="BB46" i="1" s="1"/>
  <c r="AH46" i="1"/>
  <c r="I46" i="1"/>
  <c r="H46" i="1"/>
  <c r="F46" i="1" s="1"/>
  <c r="BC46" i="1" s="1"/>
  <c r="BL46" i="1" s="1"/>
  <c r="G46" i="1"/>
  <c r="BL45" i="1"/>
  <c r="BH45" i="1"/>
  <c r="BE45" i="1"/>
  <c r="BB45" i="1"/>
  <c r="AJ45" i="1"/>
  <c r="AL45" i="1" s="1"/>
  <c r="AI45" i="1"/>
  <c r="AH45" i="1"/>
  <c r="I45" i="1"/>
  <c r="H45" i="1"/>
  <c r="BF45" i="1" s="1"/>
  <c r="G45" i="1"/>
  <c r="F45" i="1"/>
  <c r="BC45" i="1" s="1"/>
  <c r="BF44" i="1"/>
  <c r="BE44" i="1"/>
  <c r="BB44" i="1"/>
  <c r="AI44" i="1"/>
  <c r="AH44" i="1"/>
  <c r="I44" i="1"/>
  <c r="H44" i="1"/>
  <c r="F44" i="1" s="1"/>
  <c r="BC44" i="1" s="1"/>
  <c r="G44" i="1"/>
  <c r="BH43" i="1"/>
  <c r="BE43" i="1"/>
  <c r="BB43" i="1"/>
  <c r="AJ43" i="1"/>
  <c r="AL43" i="1" s="1"/>
  <c r="AI43" i="1"/>
  <c r="AH43" i="1"/>
  <c r="I43" i="1"/>
  <c r="H43" i="1"/>
  <c r="BF43" i="1" s="1"/>
  <c r="G43" i="1"/>
  <c r="BL42" i="1"/>
  <c r="BF42" i="1"/>
  <c r="BK42" i="1" s="1"/>
  <c r="BE42" i="1"/>
  <c r="AJ42" i="1"/>
  <c r="AL42" i="1" s="1"/>
  <c r="AI42" i="1"/>
  <c r="BH42" i="1" s="1"/>
  <c r="AH42" i="1"/>
  <c r="I42" i="1"/>
  <c r="H42" i="1"/>
  <c r="G42" i="1"/>
  <c r="F42" i="1"/>
  <c r="BC42" i="1" s="1"/>
  <c r="BD42" i="1" s="1"/>
  <c r="BE41" i="1"/>
  <c r="AI41" i="1"/>
  <c r="BH41" i="1" s="1"/>
  <c r="AH41" i="1"/>
  <c r="AJ41" i="1" s="1"/>
  <c r="AL41" i="1" s="1"/>
  <c r="I41" i="1"/>
  <c r="H41" i="1"/>
  <c r="BF41" i="1" s="1"/>
  <c r="G41" i="1"/>
  <c r="F41" i="1"/>
  <c r="BC41" i="1" s="1"/>
  <c r="BH40" i="1"/>
  <c r="BE40" i="1"/>
  <c r="AI40" i="1"/>
  <c r="BB40" i="1" s="1"/>
  <c r="AH40" i="1"/>
  <c r="I40" i="1"/>
  <c r="BF40" i="1" s="1"/>
  <c r="H40" i="1"/>
  <c r="G40" i="1"/>
  <c r="BE39" i="1"/>
  <c r="AI39" i="1"/>
  <c r="BH39" i="1" s="1"/>
  <c r="AH39" i="1"/>
  <c r="AJ39" i="1" s="1"/>
  <c r="AL39" i="1" s="1"/>
  <c r="I39" i="1"/>
  <c r="BF39" i="1" s="1"/>
  <c r="H39" i="1"/>
  <c r="G39" i="1"/>
  <c r="BE38" i="1"/>
  <c r="BF38" i="1" s="1"/>
  <c r="BK38" i="1" s="1"/>
  <c r="BD38" i="1"/>
  <c r="AI38" i="1"/>
  <c r="AH38" i="1"/>
  <c r="I38" i="1"/>
  <c r="H38" i="1"/>
  <c r="G38" i="1"/>
  <c r="F38" i="1"/>
  <c r="BC38" i="1" s="1"/>
  <c r="BL38" i="1" s="1"/>
  <c r="BH37" i="1"/>
  <c r="AL37" i="1"/>
  <c r="AI37" i="1"/>
  <c r="BB37" i="1" s="1"/>
  <c r="AH37" i="1"/>
  <c r="AJ37" i="1" s="1"/>
  <c r="I37" i="1"/>
  <c r="H37" i="1"/>
  <c r="G37" i="1"/>
  <c r="AI36" i="1"/>
  <c r="BH36" i="1" s="1"/>
  <c r="AH36" i="1"/>
  <c r="AJ36" i="1" s="1"/>
  <c r="AL36" i="1" s="1"/>
  <c r="I36" i="1"/>
  <c r="H36" i="1"/>
  <c r="G36" i="1"/>
  <c r="F36" i="1" s="1"/>
  <c r="BC36" i="1" s="1"/>
  <c r="BD36" i="1" s="1"/>
  <c r="BC35" i="1"/>
  <c r="BL35" i="1" s="1"/>
  <c r="BB35" i="1"/>
  <c r="AI35" i="1"/>
  <c r="BH35" i="1" s="1"/>
  <c r="AH35" i="1"/>
  <c r="I35" i="1"/>
  <c r="H35" i="1"/>
  <c r="G35" i="1"/>
  <c r="BE35" i="1" s="1"/>
  <c r="BF35" i="1" s="1"/>
  <c r="F35" i="1"/>
  <c r="AI34" i="1"/>
  <c r="BH34" i="1" s="1"/>
  <c r="AH34" i="1"/>
  <c r="I34" i="1"/>
  <c r="BF34" i="1" s="1"/>
  <c r="H34" i="1"/>
  <c r="G34" i="1"/>
  <c r="BE34" i="1" s="1"/>
  <c r="BH33" i="1"/>
  <c r="BB33" i="1"/>
  <c r="AI33" i="1"/>
  <c r="AH33" i="1"/>
  <c r="AJ33" i="1" s="1"/>
  <c r="AL33" i="1" s="1"/>
  <c r="I33" i="1"/>
  <c r="H33" i="1"/>
  <c r="G33" i="1"/>
  <c r="BH32" i="1"/>
  <c r="BE32" i="1"/>
  <c r="AI32" i="1"/>
  <c r="BB32" i="1" s="1"/>
  <c r="AH32" i="1"/>
  <c r="AJ32" i="1" s="1"/>
  <c r="AL32" i="1" s="1"/>
  <c r="I32" i="1"/>
  <c r="F32" i="1" s="1"/>
  <c r="BC32" i="1" s="1"/>
  <c r="H32" i="1"/>
  <c r="BF32" i="1" s="1"/>
  <c r="G32" i="1"/>
  <c r="BE31" i="1"/>
  <c r="BF31" i="1" s="1"/>
  <c r="AI31" i="1"/>
  <c r="BB31" i="1" s="1"/>
  <c r="AH31" i="1"/>
  <c r="AJ31" i="1" s="1"/>
  <c r="AL31" i="1" s="1"/>
  <c r="I31" i="1"/>
  <c r="H31" i="1"/>
  <c r="G31" i="1"/>
  <c r="F31" i="1"/>
  <c r="BC31" i="1" s="1"/>
  <c r="BL31" i="1" s="1"/>
  <c r="BE30" i="1"/>
  <c r="BB30" i="1"/>
  <c r="AJ30" i="1"/>
  <c r="AL30" i="1" s="1"/>
  <c r="AI30" i="1"/>
  <c r="BH30" i="1" s="1"/>
  <c r="AH30" i="1"/>
  <c r="I30" i="1"/>
  <c r="BF30" i="1" s="1"/>
  <c r="H30" i="1"/>
  <c r="G30" i="1"/>
  <c r="F30" i="1"/>
  <c r="BC30" i="1" s="1"/>
  <c r="BL30" i="1" s="1"/>
  <c r="BE29" i="1"/>
  <c r="BF29" i="1" s="1"/>
  <c r="AI29" i="1"/>
  <c r="BH29" i="1" s="1"/>
  <c r="AH29" i="1"/>
  <c r="I29" i="1"/>
  <c r="H29" i="1"/>
  <c r="F29" i="1" s="1"/>
  <c r="BC29" i="1" s="1"/>
  <c r="G29" i="1"/>
  <c r="BH28" i="1"/>
  <c r="BE28" i="1"/>
  <c r="AI28" i="1"/>
  <c r="BB28" i="1" s="1"/>
  <c r="AH28" i="1"/>
  <c r="AJ28" i="1" s="1"/>
  <c r="AL28" i="1" s="1"/>
  <c r="I28" i="1"/>
  <c r="BF28" i="1" s="1"/>
  <c r="H28" i="1"/>
  <c r="G28" i="1"/>
  <c r="BH27" i="1"/>
  <c r="BE27" i="1"/>
  <c r="AI27" i="1"/>
  <c r="BB27" i="1" s="1"/>
  <c r="AH27" i="1"/>
  <c r="AJ27" i="1" s="1"/>
  <c r="AL27" i="1" s="1"/>
  <c r="I27" i="1"/>
  <c r="F27" i="1" s="1"/>
  <c r="BC27" i="1" s="1"/>
  <c r="H27" i="1"/>
  <c r="G27" i="1"/>
  <c r="BH26" i="1"/>
  <c r="AI26" i="1"/>
  <c r="BB26" i="1" s="1"/>
  <c r="AH26" i="1"/>
  <c r="AJ26" i="1" s="1"/>
  <c r="AL26" i="1" s="1"/>
  <c r="I26" i="1"/>
  <c r="H26" i="1"/>
  <c r="BE26" i="1" s="1"/>
  <c r="BF26" i="1" s="1"/>
  <c r="G26" i="1"/>
  <c r="BH25" i="1"/>
  <c r="BE25" i="1"/>
  <c r="BF25" i="1" s="1"/>
  <c r="BB25" i="1"/>
  <c r="AJ25" i="1"/>
  <c r="AL25" i="1" s="1"/>
  <c r="AI25" i="1"/>
  <c r="AH25" i="1"/>
  <c r="I25" i="1"/>
  <c r="H25" i="1"/>
  <c r="F25" i="1" s="1"/>
  <c r="BC25" i="1" s="1"/>
  <c r="G25" i="1"/>
  <c r="BD24" i="1"/>
  <c r="AI24" i="1"/>
  <c r="BB24" i="1" s="1"/>
  <c r="AH24" i="1"/>
  <c r="AJ24" i="1" s="1"/>
  <c r="AL24" i="1" s="1"/>
  <c r="I24" i="1"/>
  <c r="H24" i="1"/>
  <c r="G24" i="1"/>
  <c r="F24" i="1" s="1"/>
  <c r="BE23" i="1"/>
  <c r="BF23" i="1" s="1"/>
  <c r="AI23" i="1"/>
  <c r="BB23" i="1" s="1"/>
  <c r="AH23" i="1"/>
  <c r="I23" i="1"/>
  <c r="H23" i="1"/>
  <c r="G23" i="1"/>
  <c r="BH22" i="1"/>
  <c r="BE22" i="1"/>
  <c r="AI22" i="1"/>
  <c r="BB22" i="1" s="1"/>
  <c r="AH22" i="1"/>
  <c r="AJ22" i="1" s="1"/>
  <c r="AL22" i="1" s="1"/>
  <c r="I22" i="1"/>
  <c r="BF22" i="1" s="1"/>
  <c r="H22" i="1"/>
  <c r="G22" i="1"/>
  <c r="BH21" i="1"/>
  <c r="AJ21" i="1"/>
  <c r="AL21" i="1" s="1"/>
  <c r="AI21" i="1"/>
  <c r="BB21" i="1" s="1"/>
  <c r="AH21" i="1"/>
  <c r="I21" i="1"/>
  <c r="H21" i="1"/>
  <c r="H3" i="1" s="1"/>
  <c r="G21" i="1"/>
  <c r="F21" i="1" s="1"/>
  <c r="BC21" i="1" s="1"/>
  <c r="BH20" i="1"/>
  <c r="BC20" i="1"/>
  <c r="AI20" i="1"/>
  <c r="BB20" i="1" s="1"/>
  <c r="AH20" i="1"/>
  <c r="AJ20" i="1" s="1"/>
  <c r="AL20" i="1" s="1"/>
  <c r="I20" i="1"/>
  <c r="H20" i="1"/>
  <c r="G20" i="1"/>
  <c r="F20" i="1" s="1"/>
  <c r="BE19" i="1"/>
  <c r="BF19" i="1" s="1"/>
  <c r="AI19" i="1"/>
  <c r="BB19" i="1" s="1"/>
  <c r="AH19" i="1"/>
  <c r="I19" i="1"/>
  <c r="H19" i="1"/>
  <c r="G19" i="1"/>
  <c r="BH18" i="1"/>
  <c r="BE18" i="1"/>
  <c r="AI18" i="1"/>
  <c r="BB18" i="1" s="1"/>
  <c r="AH18" i="1"/>
  <c r="AJ18" i="1" s="1"/>
  <c r="AL18" i="1" s="1"/>
  <c r="I18" i="1"/>
  <c r="BF18" i="1" s="1"/>
  <c r="H18" i="1"/>
  <c r="G18" i="1"/>
  <c r="BH17" i="1"/>
  <c r="AJ17" i="1"/>
  <c r="AL17" i="1" s="1"/>
  <c r="AI17" i="1"/>
  <c r="BB17" i="1" s="1"/>
  <c r="AH17" i="1"/>
  <c r="I17" i="1"/>
  <c r="H17" i="1"/>
  <c r="G17" i="1"/>
  <c r="F17" i="1" s="1"/>
  <c r="BC17" i="1" s="1"/>
  <c r="BH16" i="1"/>
  <c r="BC16" i="1"/>
  <c r="AI16" i="1"/>
  <c r="BB16" i="1" s="1"/>
  <c r="AH16" i="1"/>
  <c r="AJ16" i="1" s="1"/>
  <c r="AL16" i="1" s="1"/>
  <c r="I16" i="1"/>
  <c r="H16" i="1"/>
  <c r="G16" i="1"/>
  <c r="F16" i="1" s="1"/>
  <c r="BE15" i="1"/>
  <c r="BF15" i="1" s="1"/>
  <c r="AI15" i="1"/>
  <c r="BB15" i="1" s="1"/>
  <c r="AH15" i="1"/>
  <c r="AH3" i="1" s="1"/>
  <c r="I15" i="1"/>
  <c r="H15" i="1"/>
  <c r="G15" i="1"/>
  <c r="BH14" i="1"/>
  <c r="BE14" i="1"/>
  <c r="AI14" i="1"/>
  <c r="BB14" i="1" s="1"/>
  <c r="AH14" i="1"/>
  <c r="AJ14" i="1" s="1"/>
  <c r="AL14" i="1" s="1"/>
  <c r="I14" i="1"/>
  <c r="BF14" i="1" s="1"/>
  <c r="H14" i="1"/>
  <c r="G14" i="1"/>
  <c r="BH13" i="1"/>
  <c r="AJ13" i="1"/>
  <c r="AL13" i="1" s="1"/>
  <c r="AI13" i="1"/>
  <c r="BB13" i="1" s="1"/>
  <c r="AH13" i="1"/>
  <c r="I13" i="1"/>
  <c r="H13" i="1"/>
  <c r="G13" i="1"/>
  <c r="F13" i="1" s="1"/>
  <c r="BC13" i="1" s="1"/>
  <c r="BH12" i="1"/>
  <c r="BC12" i="1"/>
  <c r="AI12" i="1"/>
  <c r="BB12" i="1" s="1"/>
  <c r="AH12" i="1"/>
  <c r="AJ12" i="1" s="1"/>
  <c r="AL12" i="1" s="1"/>
  <c r="I12" i="1"/>
  <c r="H12" i="1"/>
  <c r="G12" i="1"/>
  <c r="F12" i="1" s="1"/>
  <c r="BE11" i="1"/>
  <c r="BF11" i="1" s="1"/>
  <c r="BB11" i="1"/>
  <c r="AJ11" i="1"/>
  <c r="AL11" i="1" s="1"/>
  <c r="AI11" i="1"/>
  <c r="BH11" i="1" s="1"/>
  <c r="AH11" i="1"/>
  <c r="I11" i="1"/>
  <c r="H11" i="1"/>
  <c r="G11" i="1"/>
  <c r="F11" i="1"/>
  <c r="BC11" i="1" s="1"/>
  <c r="BE10" i="1"/>
  <c r="BF10" i="1" s="1"/>
  <c r="BB10" i="1"/>
  <c r="AJ10" i="1"/>
  <c r="AL10" i="1" s="1"/>
  <c r="AI10" i="1"/>
  <c r="BH10" i="1" s="1"/>
  <c r="AH10" i="1"/>
  <c r="I10" i="1"/>
  <c r="H10" i="1"/>
  <c r="G10" i="1"/>
  <c r="F10" i="1"/>
  <c r="BC10" i="1" s="1"/>
  <c r="BE9" i="1"/>
  <c r="BF9" i="1" s="1"/>
  <c r="BB9" i="1"/>
  <c r="AJ9" i="1"/>
  <c r="AL9" i="1" s="1"/>
  <c r="AI9" i="1"/>
  <c r="BH9" i="1" s="1"/>
  <c r="AH9" i="1"/>
  <c r="I9" i="1"/>
  <c r="I3" i="1" s="1"/>
  <c r="H9" i="1"/>
  <c r="G9" i="1"/>
  <c r="G4" i="1" s="1"/>
  <c r="F9" i="1"/>
  <c r="BC9" i="1" s="1"/>
  <c r="BE8" i="1"/>
  <c r="BF8" i="1" s="1"/>
  <c r="BB8" i="1"/>
  <c r="AJ8" i="1"/>
  <c r="AL8" i="1" s="1"/>
  <c r="AI8" i="1"/>
  <c r="BH8" i="1" s="1"/>
  <c r="AH8" i="1"/>
  <c r="I8" i="1"/>
  <c r="H8" i="1"/>
  <c r="G8" i="1"/>
  <c r="F8" i="1"/>
  <c r="BC8" i="1" s="1"/>
  <c r="BB7" i="1"/>
  <c r="AJ7" i="1"/>
  <c r="AL7" i="1" s="1"/>
  <c r="AI7" i="1"/>
  <c r="BH7" i="1" s="1"/>
  <c r="AH7" i="1"/>
  <c r="I7" i="1"/>
  <c r="BE7" i="1" s="1"/>
  <c r="BF7" i="1" s="1"/>
  <c r="H7" i="1"/>
  <c r="G7" i="1"/>
  <c r="F7" i="1"/>
  <c r="BC7" i="1" s="1"/>
  <c r="AX3" i="1"/>
  <c r="AW3" i="1"/>
  <c r="AV3" i="1"/>
  <c r="AU3" i="1"/>
  <c r="AT3" i="1"/>
  <c r="AS3" i="1"/>
  <c r="AR3" i="1"/>
  <c r="AQ3" i="1"/>
  <c r="AP3" i="1"/>
  <c r="AO3" i="1"/>
  <c r="AN3" i="1"/>
  <c r="AM3" i="1"/>
  <c r="AK3" i="1"/>
  <c r="AG3" i="1"/>
  <c r="AF3" i="1"/>
  <c r="AD3" i="1"/>
  <c r="AA3" i="1"/>
  <c r="X3" i="1"/>
  <c r="V3" i="1"/>
  <c r="U3" i="1"/>
  <c r="T3" i="1"/>
  <c r="S3" i="1"/>
  <c r="Q3" i="1"/>
  <c r="P3" i="1"/>
  <c r="O3" i="1"/>
  <c r="N3" i="1"/>
  <c r="M3" i="1"/>
  <c r="L3" i="1"/>
  <c r="K3" i="1"/>
  <c r="J3" i="1"/>
  <c r="E3" i="1"/>
  <c r="BK93" i="1" l="1"/>
  <c r="BL93" i="1"/>
  <c r="BD93" i="1"/>
  <c r="BL7" i="1"/>
  <c r="BK7" i="1"/>
  <c r="BD7" i="1"/>
  <c r="BK8" i="1"/>
  <c r="BD8" i="1"/>
  <c r="BL8" i="1"/>
  <c r="BK32" i="1"/>
  <c r="BD32" i="1"/>
  <c r="BL32" i="1"/>
  <c r="BL9" i="1"/>
  <c r="BK9" i="1"/>
  <c r="BD9" i="1"/>
  <c r="BD21" i="1"/>
  <c r="BL29" i="1"/>
  <c r="BK29" i="1"/>
  <c r="BD29" i="1"/>
  <c r="BK85" i="1"/>
  <c r="BL85" i="1"/>
  <c r="BD85" i="1"/>
  <c r="BL44" i="1"/>
  <c r="BD44" i="1"/>
  <c r="BK44" i="1"/>
  <c r="BK101" i="1"/>
  <c r="BL101" i="1"/>
  <c r="BD101" i="1"/>
  <c r="BD17" i="1"/>
  <c r="BD73" i="1"/>
  <c r="BK73" i="1"/>
  <c r="BL73" i="1"/>
  <c r="BK81" i="1"/>
  <c r="BL81" i="1"/>
  <c r="BD81" i="1"/>
  <c r="BL10" i="1"/>
  <c r="BK10" i="1"/>
  <c r="BD10" i="1"/>
  <c r="BD75" i="1"/>
  <c r="BK75" i="1"/>
  <c r="BL75" i="1"/>
  <c r="BL11" i="1"/>
  <c r="BK11" i="1"/>
  <c r="BD11" i="1"/>
  <c r="BD13" i="1"/>
  <c r="BL16" i="1"/>
  <c r="BL25" i="1"/>
  <c r="BK25" i="1"/>
  <c r="BD25" i="1"/>
  <c r="BD27" i="1"/>
  <c r="BL27" i="1"/>
  <c r="BK89" i="1"/>
  <c r="BL89" i="1"/>
  <c r="BD89" i="1"/>
  <c r="BK50" i="1"/>
  <c r="BL50" i="1"/>
  <c r="BD50" i="1"/>
  <c r="BE86" i="1"/>
  <c r="BF86" i="1" s="1"/>
  <c r="F86" i="1"/>
  <c r="BC86" i="1" s="1"/>
  <c r="BE13" i="1"/>
  <c r="BF13" i="1" s="1"/>
  <c r="BK13" i="1" s="1"/>
  <c r="BE17" i="1"/>
  <c r="BF17" i="1" s="1"/>
  <c r="BK17" i="1" s="1"/>
  <c r="BD35" i="1"/>
  <c r="BE78" i="1"/>
  <c r="BF78" i="1" s="1"/>
  <c r="F78" i="1"/>
  <c r="BC78" i="1" s="1"/>
  <c r="BE87" i="1"/>
  <c r="BF87" i="1" s="1"/>
  <c r="F87" i="1"/>
  <c r="BC87" i="1" s="1"/>
  <c r="G3" i="1"/>
  <c r="BD12" i="1"/>
  <c r="BD20" i="1"/>
  <c r="BE24" i="1"/>
  <c r="BE33" i="1"/>
  <c r="BF33" i="1" s="1"/>
  <c r="F33" i="1"/>
  <c r="BC33" i="1" s="1"/>
  <c r="BB36" i="1"/>
  <c r="AJ69" i="1"/>
  <c r="AL69" i="1" s="1"/>
  <c r="BE79" i="1"/>
  <c r="BF79" i="1" s="1"/>
  <c r="F79" i="1"/>
  <c r="BC79" i="1" s="1"/>
  <c r="BL104" i="1"/>
  <c r="BF104" i="1"/>
  <c r="BK104" i="1" s="1"/>
  <c r="BL109" i="1"/>
  <c r="BK109" i="1"/>
  <c r="BD109" i="1"/>
  <c r="BE12" i="1"/>
  <c r="BF12" i="1" s="1"/>
  <c r="BE16" i="1"/>
  <c r="BF16" i="1" s="1"/>
  <c r="BK16" i="1" s="1"/>
  <c r="BE20" i="1"/>
  <c r="BF20" i="1" s="1"/>
  <c r="BK20" i="1" s="1"/>
  <c r="BB29" i="1"/>
  <c r="BD30" i="1"/>
  <c r="BH31" i="1"/>
  <c r="BB39" i="1"/>
  <c r="BB41" i="1"/>
  <c r="F43" i="1"/>
  <c r="BC43" i="1" s="1"/>
  <c r="BL53" i="1"/>
  <c r="BD53" i="1"/>
  <c r="BK53" i="1"/>
  <c r="BB54" i="1"/>
  <c r="F58" i="1"/>
  <c r="BC58" i="1" s="1"/>
  <c r="BL60" i="1"/>
  <c r="BB64" i="1"/>
  <c r="BD66" i="1"/>
  <c r="BL68" i="1"/>
  <c r="BE90" i="1"/>
  <c r="BF90" i="1" s="1"/>
  <c r="F90" i="1"/>
  <c r="BC90" i="1" s="1"/>
  <c r="F15" i="1"/>
  <c r="F19" i="1"/>
  <c r="BC19" i="1" s="1"/>
  <c r="F23" i="1"/>
  <c r="BC23" i="1" s="1"/>
  <c r="BH24" i="1"/>
  <c r="F28" i="1"/>
  <c r="BC28" i="1" s="1"/>
  <c r="BK31" i="1"/>
  <c r="BB34" i="1"/>
  <c r="BE36" i="1"/>
  <c r="BF36" i="1" s="1"/>
  <c r="BK36" i="1" s="1"/>
  <c r="BD41" i="1"/>
  <c r="BL41" i="1"/>
  <c r="AJ44" i="1"/>
  <c r="AL44" i="1" s="1"/>
  <c r="BH44" i="1"/>
  <c r="BK48" i="1"/>
  <c r="BH48" i="1"/>
  <c r="BK51" i="1"/>
  <c r="BD54" i="1"/>
  <c r="BK54" i="1"/>
  <c r="BK56" i="1"/>
  <c r="AJ57" i="1"/>
  <c r="AL57" i="1" s="1"/>
  <c r="BH69" i="1"/>
  <c r="BE76" i="1"/>
  <c r="F76" i="1"/>
  <c r="BE91" i="1"/>
  <c r="BF91" i="1" s="1"/>
  <c r="F91" i="1"/>
  <c r="BC91" i="1" s="1"/>
  <c r="BF27" i="1"/>
  <c r="BK27" i="1" s="1"/>
  <c r="BD31" i="1"/>
  <c r="BB38" i="1"/>
  <c r="BH38" i="1"/>
  <c r="AJ15" i="1"/>
  <c r="AJ19" i="1"/>
  <c r="AL19" i="1" s="1"/>
  <c r="AJ23" i="1"/>
  <c r="AL23" i="1" s="1"/>
  <c r="BK55" i="1"/>
  <c r="BB106" i="1"/>
  <c r="BK68" i="1"/>
  <c r="BH46" i="1"/>
  <c r="BH49" i="1"/>
  <c r="BK52" i="1"/>
  <c r="BD52" i="1"/>
  <c r="BD55" i="1"/>
  <c r="BL56" i="1"/>
  <c r="BH64" i="1"/>
  <c r="BH65" i="1"/>
  <c r="BB65" i="1"/>
  <c r="BK66" i="1"/>
  <c r="BL70" i="1"/>
  <c r="BE82" i="1"/>
  <c r="BF82" i="1" s="1"/>
  <c r="F82" i="1"/>
  <c r="BC82" i="1" s="1"/>
  <c r="BK12" i="1"/>
  <c r="F14" i="1"/>
  <c r="BC14" i="1" s="1"/>
  <c r="F18" i="1"/>
  <c r="BC18" i="1" s="1"/>
  <c r="F22" i="1"/>
  <c r="BC22" i="1" s="1"/>
  <c r="F26" i="1"/>
  <c r="BC26" i="1" s="1"/>
  <c r="AJ40" i="1"/>
  <c r="AL40" i="1" s="1"/>
  <c r="BK41" i="1"/>
  <c r="BB42" i="1"/>
  <c r="BK46" i="1"/>
  <c r="BB47" i="1"/>
  <c r="AJ48" i="1"/>
  <c r="AL48" i="1" s="1"/>
  <c r="BL54" i="1"/>
  <c r="BK57" i="1"/>
  <c r="BB57" i="1"/>
  <c r="F62" i="1"/>
  <c r="BC62" i="1" s="1"/>
  <c r="BK64" i="1"/>
  <c r="AJ65" i="1"/>
  <c r="AL65" i="1" s="1"/>
  <c r="BE70" i="1"/>
  <c r="BF70" i="1" s="1"/>
  <c r="BK70" i="1" s="1"/>
  <c r="F77" i="1"/>
  <c r="BC77" i="1" s="1"/>
  <c r="BE83" i="1"/>
  <c r="BF83" i="1" s="1"/>
  <c r="F83" i="1"/>
  <c r="BC83" i="1" s="1"/>
  <c r="BE84" i="1"/>
  <c r="BF84" i="1" s="1"/>
  <c r="F84" i="1"/>
  <c r="BC84" i="1" s="1"/>
  <c r="BE94" i="1"/>
  <c r="BF94" i="1" s="1"/>
  <c r="F94" i="1"/>
  <c r="BC94" i="1" s="1"/>
  <c r="BE97" i="1"/>
  <c r="BF97" i="1" s="1"/>
  <c r="F97" i="1"/>
  <c r="BC97" i="1" s="1"/>
  <c r="BK35" i="1"/>
  <c r="BE37" i="1"/>
  <c r="BF37" i="1" s="1"/>
  <c r="F37" i="1"/>
  <c r="BC37" i="1" s="1"/>
  <c r="BE21" i="1"/>
  <c r="BF21" i="1" s="1"/>
  <c r="BK21" i="1" s="1"/>
  <c r="AJ29" i="1"/>
  <c r="AL29" i="1" s="1"/>
  <c r="BH61" i="1"/>
  <c r="BB61" i="1"/>
  <c r="BL105" i="1"/>
  <c r="BK105" i="1"/>
  <c r="BD16" i="1"/>
  <c r="BK60" i="1"/>
  <c r="AJ61" i="1"/>
  <c r="AL61" i="1" s="1"/>
  <c r="BE80" i="1"/>
  <c r="BF80" i="1" s="1"/>
  <c r="F80" i="1"/>
  <c r="BC80" i="1" s="1"/>
  <c r="F34" i="1"/>
  <c r="BC34" i="1" s="1"/>
  <c r="AI3" i="1"/>
  <c r="BH15" i="1"/>
  <c r="BH19" i="1"/>
  <c r="BH23" i="1"/>
  <c r="BK30" i="1"/>
  <c r="F39" i="1"/>
  <c r="BC39" i="1" s="1"/>
  <c r="BF49" i="1"/>
  <c r="F49" i="1"/>
  <c r="BC49" i="1" s="1"/>
  <c r="BL64" i="1"/>
  <c r="BD71" i="1"/>
  <c r="BL71" i="1"/>
  <c r="BE95" i="1"/>
  <c r="BF95" i="1" s="1"/>
  <c r="F95" i="1"/>
  <c r="BC95" i="1" s="1"/>
  <c r="F98" i="1"/>
  <c r="BC98" i="1" s="1"/>
  <c r="F99" i="1"/>
  <c r="BC99" i="1" s="1"/>
  <c r="F103" i="1"/>
  <c r="BC103" i="1" s="1"/>
  <c r="AJ106" i="1"/>
  <c r="AL106" i="1" s="1"/>
  <c r="BH109" i="1"/>
  <c r="BB109" i="1"/>
  <c r="AJ35" i="1"/>
  <c r="AL35" i="1" s="1"/>
  <c r="F40" i="1"/>
  <c r="BC40" i="1" s="1"/>
  <c r="BK45" i="1"/>
  <c r="BD45" i="1"/>
  <c r="AJ46" i="1"/>
  <c r="AL46" i="1" s="1"/>
  <c r="AJ51" i="1"/>
  <c r="AL51" i="1" s="1"/>
  <c r="BH51" i="1"/>
  <c r="BD59" i="1"/>
  <c r="BD63" i="1"/>
  <c r="BD67" i="1"/>
  <c r="BD69" i="1"/>
  <c r="BL106" i="1"/>
  <c r="BK106" i="1"/>
  <c r="BD106" i="1"/>
  <c r="AJ109" i="1"/>
  <c r="AL109" i="1" s="1"/>
  <c r="AJ34" i="1"/>
  <c r="AL34" i="1" s="1"/>
  <c r="AJ38" i="1"/>
  <c r="AL38" i="1" s="1"/>
  <c r="BB51" i="1"/>
  <c r="BK61" i="1"/>
  <c r="BK65" i="1"/>
  <c r="BL69" i="1"/>
  <c r="BB70" i="1"/>
  <c r="BE74" i="1"/>
  <c r="BF74" i="1" s="1"/>
  <c r="F74" i="1"/>
  <c r="BC74" i="1" s="1"/>
  <c r="F107" i="1"/>
  <c r="BC107" i="1" s="1"/>
  <c r="F108" i="1"/>
  <c r="BC108" i="1" s="1"/>
  <c r="BE88" i="1"/>
  <c r="BF88" i="1" s="1"/>
  <c r="F88" i="1"/>
  <c r="BC88" i="1" s="1"/>
  <c r="BE92" i="1"/>
  <c r="BF92" i="1" s="1"/>
  <c r="F92" i="1"/>
  <c r="BC92" i="1" s="1"/>
  <c r="BF69" i="1"/>
  <c r="BK69" i="1" s="1"/>
  <c r="BF72" i="1"/>
  <c r="BK72" i="1" s="1"/>
  <c r="BF71" i="1"/>
  <c r="BK71" i="1" s="1"/>
  <c r="F96" i="1"/>
  <c r="BC96" i="1" s="1"/>
  <c r="F100" i="1"/>
  <c r="BC100" i="1" s="1"/>
  <c r="F102" i="1"/>
  <c r="BC102" i="1" s="1"/>
  <c r="F104" i="1"/>
  <c r="AJ108" i="1"/>
  <c r="AL108" i="1" s="1"/>
  <c r="BE98" i="1"/>
  <c r="BF98" i="1" s="1"/>
  <c r="BL62" i="1" l="1"/>
  <c r="BD62" i="1"/>
  <c r="BK62" i="1"/>
  <c r="BK83" i="1"/>
  <c r="BL83" i="1"/>
  <c r="BD83" i="1"/>
  <c r="BK82" i="1"/>
  <c r="BL82" i="1"/>
  <c r="BD82" i="1"/>
  <c r="BK91" i="1"/>
  <c r="BL91" i="1"/>
  <c r="BD91" i="1"/>
  <c r="BK90" i="1"/>
  <c r="BL90" i="1"/>
  <c r="BD90" i="1"/>
  <c r="BK79" i="1"/>
  <c r="BL79" i="1"/>
  <c r="BD79" i="1"/>
  <c r="BK102" i="1"/>
  <c r="BD102" i="1"/>
  <c r="BL102" i="1"/>
  <c r="BK88" i="1"/>
  <c r="BL88" i="1"/>
  <c r="BD88" i="1"/>
  <c r="BK103" i="1"/>
  <c r="BD103" i="1"/>
  <c r="BL103" i="1"/>
  <c r="BD49" i="1"/>
  <c r="BL49" i="1"/>
  <c r="BK49" i="1"/>
  <c r="BK97" i="1"/>
  <c r="BL97" i="1"/>
  <c r="BD97" i="1"/>
  <c r="BK77" i="1"/>
  <c r="BD77" i="1"/>
  <c r="BL77" i="1"/>
  <c r="BD22" i="1"/>
  <c r="BK22" i="1"/>
  <c r="BL22" i="1"/>
  <c r="BK86" i="1"/>
  <c r="BD86" i="1"/>
  <c r="BL86" i="1"/>
  <c r="BK100" i="1"/>
  <c r="BD100" i="1"/>
  <c r="BL100" i="1"/>
  <c r="BK99" i="1"/>
  <c r="BL99" i="1"/>
  <c r="BD99" i="1"/>
  <c r="BK34" i="1"/>
  <c r="BD34" i="1"/>
  <c r="BL34" i="1"/>
  <c r="AJ3" i="1"/>
  <c r="AL15" i="1"/>
  <c r="AL3" i="1" s="1"/>
  <c r="BF76" i="1"/>
  <c r="BK76" i="1" s="1"/>
  <c r="BL76" i="1"/>
  <c r="BD28" i="1"/>
  <c r="BL28" i="1"/>
  <c r="BK28" i="1"/>
  <c r="BK43" i="1"/>
  <c r="BD43" i="1"/>
  <c r="BL43" i="1"/>
  <c r="BK87" i="1"/>
  <c r="BL87" i="1"/>
  <c r="BD87" i="1"/>
  <c r="BL13" i="1"/>
  <c r="BK37" i="1"/>
  <c r="BD37" i="1"/>
  <c r="BL37" i="1"/>
  <c r="BL24" i="1"/>
  <c r="BF24" i="1"/>
  <c r="BK24" i="1" s="1"/>
  <c r="BD26" i="1"/>
  <c r="BL26" i="1"/>
  <c r="BK26" i="1"/>
  <c r="BK96" i="1"/>
  <c r="BD96" i="1"/>
  <c r="BL96" i="1"/>
  <c r="BL108" i="1"/>
  <c r="BK108" i="1"/>
  <c r="BD108" i="1"/>
  <c r="BK98" i="1"/>
  <c r="BD98" i="1"/>
  <c r="BL98" i="1"/>
  <c r="BD39" i="1"/>
  <c r="BK39" i="1"/>
  <c r="BL39" i="1"/>
  <c r="BK80" i="1"/>
  <c r="BD80" i="1"/>
  <c r="BL80" i="1"/>
  <c r="BK94" i="1"/>
  <c r="BL94" i="1"/>
  <c r="BD94" i="1"/>
  <c r="BD18" i="1"/>
  <c r="BL18" i="1"/>
  <c r="BK18" i="1"/>
  <c r="BL21" i="1"/>
  <c r="BL107" i="1"/>
  <c r="BK107" i="1"/>
  <c r="BD107" i="1"/>
  <c r="BK40" i="1"/>
  <c r="BD40" i="1"/>
  <c r="BL40" i="1"/>
  <c r="BK95" i="1"/>
  <c r="BL95" i="1"/>
  <c r="BD95" i="1"/>
  <c r="BL36" i="1"/>
  <c r="BL23" i="1"/>
  <c r="BD23" i="1"/>
  <c r="BK23" i="1"/>
  <c r="BK33" i="1"/>
  <c r="BD33" i="1"/>
  <c r="BL33" i="1"/>
  <c r="BK78" i="1"/>
  <c r="BD78" i="1"/>
  <c r="BL78" i="1"/>
  <c r="BL17" i="1"/>
  <c r="BL12" i="1"/>
  <c r="BL20" i="1"/>
  <c r="F3" i="1"/>
  <c r="BC15" i="1"/>
  <c r="BK92" i="1"/>
  <c r="BL92" i="1"/>
  <c r="BD92" i="1"/>
  <c r="BD74" i="1"/>
  <c r="BK74" i="1"/>
  <c r="BL74" i="1"/>
  <c r="BK84" i="1"/>
  <c r="BL84" i="1"/>
  <c r="BD84" i="1"/>
  <c r="BK14" i="1"/>
  <c r="BD14" i="1"/>
  <c r="BL14" i="1"/>
  <c r="BL19" i="1"/>
  <c r="BK19" i="1"/>
  <c r="BD19" i="1"/>
  <c r="BL58" i="1"/>
  <c r="BK58" i="1"/>
  <c r="BD58" i="1"/>
  <c r="BL15" i="1" l="1"/>
  <c r="BL6" i="1" s="1"/>
  <c r="BK15" i="1"/>
  <c r="BK6" i="1" s="1"/>
  <c r="BD15" i="1"/>
</calcChain>
</file>

<file path=xl/sharedStrings.xml><?xml version="1.0" encoding="utf-8"?>
<sst xmlns="http://schemas.openxmlformats.org/spreadsheetml/2006/main" count="673" uniqueCount="208">
  <si>
    <t>Kraj</t>
  </si>
  <si>
    <t>Okres</t>
  </si>
  <si>
    <t>celkem v soutěžích</t>
  </si>
  <si>
    <t>část muži</t>
  </si>
  <si>
    <t>část ženy</t>
  </si>
  <si>
    <t>mssst</t>
  </si>
  <si>
    <t>osst</t>
  </si>
  <si>
    <t>členská základna</t>
  </si>
  <si>
    <t>dospělí</t>
  </si>
  <si>
    <t>chlapci</t>
  </si>
  <si>
    <t>dívky</t>
  </si>
  <si>
    <t>oddílů</t>
  </si>
  <si>
    <t>družstev</t>
  </si>
  <si>
    <t>čast</t>
  </si>
  <si>
    <t>ExL</t>
  </si>
  <si>
    <t>1L</t>
  </si>
  <si>
    <t>2L</t>
  </si>
  <si>
    <t>3L</t>
  </si>
  <si>
    <t>DI</t>
  </si>
  <si>
    <t>KSI</t>
  </si>
  <si>
    <t>KSII</t>
  </si>
  <si>
    <t xml:space="preserve">OP </t>
  </si>
  <si>
    <t>OS1</t>
  </si>
  <si>
    <t>OS2</t>
  </si>
  <si>
    <t>OS3</t>
  </si>
  <si>
    <t>OS4</t>
  </si>
  <si>
    <t>OS5</t>
  </si>
  <si>
    <t>mládež</t>
  </si>
  <si>
    <t>registr.</t>
  </si>
  <si>
    <t>ostatní</t>
  </si>
  <si>
    <t>celkem</t>
  </si>
  <si>
    <t>muži</t>
  </si>
  <si>
    <t>ženy</t>
  </si>
  <si>
    <t>jun</t>
  </si>
  <si>
    <t>dor</t>
  </si>
  <si>
    <t>st</t>
  </si>
  <si>
    <t>ml</t>
  </si>
  <si>
    <t>nejml</t>
  </si>
  <si>
    <t>Družstva</t>
  </si>
  <si>
    <t>2014/2015</t>
  </si>
  <si>
    <t>ČÁST</t>
  </si>
  <si>
    <t>Požadovaný</t>
  </si>
  <si>
    <t>MSSST</t>
  </si>
  <si>
    <t xml:space="preserve">poř.  </t>
  </si>
  <si>
    <t>název</t>
  </si>
  <si>
    <t xml:space="preserve">EČ  </t>
  </si>
  <si>
    <t>počet družstev v soutěžích</t>
  </si>
  <si>
    <t>soutěže část muži</t>
  </si>
  <si>
    <t>souteže část ženy</t>
  </si>
  <si>
    <t>sou.mssst</t>
  </si>
  <si>
    <t>soutěže osst</t>
  </si>
  <si>
    <t>členská základna celkem</t>
  </si>
  <si>
    <t>reg.dospělí</t>
  </si>
  <si>
    <t>počet</t>
  </si>
  <si>
    <t>RSST</t>
  </si>
  <si>
    <t>Mládež</t>
  </si>
  <si>
    <t>číslo</t>
  </si>
  <si>
    <t>oddílu</t>
  </si>
  <si>
    <t>KS I</t>
  </si>
  <si>
    <t>KSII A</t>
  </si>
  <si>
    <t>KSIIB</t>
  </si>
  <si>
    <t>Dotaznk</t>
  </si>
  <si>
    <t>mládeže</t>
  </si>
  <si>
    <t>Reg.</t>
  </si>
  <si>
    <t>Aktiv.</t>
  </si>
  <si>
    <t>Jména hráčů</t>
  </si>
  <si>
    <t>FM</t>
  </si>
  <si>
    <t>TJ Sokol Brušperk</t>
  </si>
  <si>
    <t>A</t>
  </si>
  <si>
    <t>C</t>
  </si>
  <si>
    <t>D</t>
  </si>
  <si>
    <t>E</t>
  </si>
  <si>
    <t>F</t>
  </si>
  <si>
    <t>SK Návsí</t>
  </si>
  <si>
    <t>B</t>
  </si>
  <si>
    <t>TJ Slezan Frýdek-Místek</t>
  </si>
  <si>
    <t>ANO</t>
  </si>
  <si>
    <t>Blana OSI</t>
  </si>
  <si>
    <t>TJ Spartak Jablunkov</t>
  </si>
  <si>
    <t>TJ Janovice</t>
  </si>
  <si>
    <t>TJ Sokol Kozlovice</t>
  </si>
  <si>
    <t>TJ Sokol Krmelín</t>
  </si>
  <si>
    <t>TJ Sokol Lhotka</t>
  </si>
  <si>
    <t>TJ Sokol Lískovec</t>
  </si>
  <si>
    <t xml:space="preserve"> -</t>
  </si>
  <si>
    <t>TJ Sokol Myslík</t>
  </si>
  <si>
    <t>TJ Sokol Palkovice</t>
  </si>
  <si>
    <t>Orel Paskov</t>
  </si>
  <si>
    <t>Michan Opsž, Vorbis Opsž, Pohanka Opsž, Pešat Opsž, Kunát Opsž, Michaenka Opsž</t>
  </si>
  <si>
    <t>SK Stolní tenis Pstruží</t>
  </si>
  <si>
    <t>TJ Sokol Ropice</t>
  </si>
  <si>
    <t>TJ Sokol Skalice</t>
  </si>
  <si>
    <t>KST Dolní Lomná</t>
  </si>
  <si>
    <t>Sokol Staré Město</t>
  </si>
  <si>
    <t>TJ TŽ Třinec</t>
  </si>
  <si>
    <t>Glos M. KSIIA, Pilch Div, Jurga KSIIA, Szwarc OP, Dudys OSII, Drong P. OSIV, Cieslar OSIV, Drong J. OSIV</t>
  </si>
  <si>
    <t>Vento Komorní Lhotka</t>
  </si>
  <si>
    <t>TTC FRÝDLANT</t>
  </si>
  <si>
    <t>Blahut V. OP 14/22</t>
  </si>
  <si>
    <t>KST Atom Frýdek-Místek</t>
  </si>
  <si>
    <t>TJ Sokol Dobrá</t>
  </si>
  <si>
    <t>TJ Sokol Metylovice-Lhotka</t>
  </si>
  <si>
    <t>TJ Sokol Staříč</t>
  </si>
  <si>
    <t>TJ Fs Milíkov</t>
  </si>
  <si>
    <t>TTC Třinec</t>
  </si>
  <si>
    <t>SK Frýdlant n.O.</t>
  </si>
  <si>
    <t>TJ TTC Vendryně</t>
  </si>
  <si>
    <t>TTC Bystřice</t>
  </si>
  <si>
    <t>BSK Malenovice</t>
  </si>
  <si>
    <t>Vévoda O. 7xKBTM, Herec 7xKBTM, Novák 5xKBTM, Stávek 7xKBTM</t>
  </si>
  <si>
    <t>TJ Písek u Jablunkova</t>
  </si>
  <si>
    <t>TJ Tošanovice</t>
  </si>
  <si>
    <t>TJ Beskyd Líštná</t>
  </si>
  <si>
    <t>KST Třanovice</t>
  </si>
  <si>
    <t>OP</t>
  </si>
  <si>
    <t>TJ Sokol Kateřinky</t>
  </si>
  <si>
    <t>Uvířová OpžI, Orava OpžI, Šindler O. OpžI, Šindler J. OpžI</t>
  </si>
  <si>
    <t>DDM Hlučín</t>
  </si>
  <si>
    <t>TJ Sokol Vávrovice</t>
  </si>
  <si>
    <t>TJ Sokol Bobrovníky</t>
  </si>
  <si>
    <t>TTC Bolatice</t>
  </si>
  <si>
    <t>Straková OPžII, Plaček OPžII, Dostáů OPžII, Fojtík OPžII</t>
  </si>
  <si>
    <t>TTC Hať</t>
  </si>
  <si>
    <t>KST Robot Mokré Lazce</t>
  </si>
  <si>
    <t>TJ SK Kravaře</t>
  </si>
  <si>
    <t>TJ Sokol Děhylov</t>
  </si>
  <si>
    <t>KST Slezan Opava</t>
  </si>
  <si>
    <t>Dzida M. MCŘ, Dzida L. 7xKBTM, Ostárek 8xKBTM, Krušberský 8xKBTM, Vitásek 8xKBTM, Onderka MČR, Muroň 5xKBTM</t>
  </si>
  <si>
    <t>KST Darkovice</t>
  </si>
  <si>
    <t>TJ Jiskra Jančí</t>
  </si>
  <si>
    <t>TJ Sokol Chvalíkovice</t>
  </si>
  <si>
    <t>TJ OÚ Litulovice</t>
  </si>
  <si>
    <t>TJ Sokol Dolní Životice</t>
  </si>
  <si>
    <t>FIT Sports Club Hradec nad Moravicí</t>
  </si>
  <si>
    <t>SK Moravan Oldřišov</t>
  </si>
  <si>
    <t>OV</t>
  </si>
  <si>
    <t>TTC MG Odra GAS Vratimov</t>
  </si>
  <si>
    <t>Vaněk OPV, Muller OPV</t>
  </si>
  <si>
    <t>TJ Sokol Klimkovice</t>
  </si>
  <si>
    <t>TJ Sokol Proskovice</t>
  </si>
  <si>
    <t>Orel jednota Ostrava - Stará Bělá</t>
  </si>
  <si>
    <t>TTC TJ Slavoj Rychvald</t>
  </si>
  <si>
    <t>TJ Baník Šverma Mariánské Hory</t>
  </si>
  <si>
    <t>TJ Sokol Nová Bělá</t>
  </si>
  <si>
    <t>Novák Martin OPIII</t>
  </si>
  <si>
    <t>TJ Sokol Krásné Pole</t>
  </si>
  <si>
    <t>TJ Slovan Ostrava</t>
  </si>
  <si>
    <t>USP Muglinov</t>
  </si>
  <si>
    <t>Bezruč Ostrava</t>
  </si>
  <si>
    <t>TJ Sokol Polanka</t>
  </si>
  <si>
    <t>TJ Ostrava KST</t>
  </si>
  <si>
    <t>G</t>
  </si>
  <si>
    <t>H</t>
  </si>
  <si>
    <t>I</t>
  </si>
  <si>
    <t>J</t>
  </si>
  <si>
    <t>Klos MČR, Martinko J. MČR, Vašíček MČR, Martinko T. MČR, Plachta MČR, Bělik MČR, Valošek MČR, Chovancová MČR</t>
  </si>
  <si>
    <t>SK Michálkovice</t>
  </si>
  <si>
    <t>TJ Sokol Hrabůvka</t>
  </si>
  <si>
    <t>Oborný OPV, Blaške OPV, Stempak L. OPV, Stempak T. OPV</t>
  </si>
  <si>
    <t>TJ Sokol Radvanice-Bartovice</t>
  </si>
  <si>
    <t>VSK VŠB - TU Ostrava</t>
  </si>
  <si>
    <t>TJ Sokol Přívoz</t>
  </si>
  <si>
    <t>SK Svinov o.s.</t>
  </si>
  <si>
    <t>Salesiánský DDM Ostrava</t>
  </si>
  <si>
    <t>TJ Sokol Výškovice</t>
  </si>
  <si>
    <t>Don Bosco Ostrava</t>
  </si>
  <si>
    <t>TTC Poruba Ostrava</t>
  </si>
  <si>
    <t>SK Vřesina LT</t>
  </si>
  <si>
    <t>TJ Sokol Horní Lhota</t>
  </si>
  <si>
    <t>1. PM Ostrava</t>
  </si>
  <si>
    <t>Orel jednota Ostrava - Třebovice</t>
  </si>
  <si>
    <t>KA</t>
  </si>
  <si>
    <t>TJ Baník ČSA Karviná</t>
  </si>
  <si>
    <t>Sokol Rychvald</t>
  </si>
  <si>
    <t>T3 - Table Tennis Těrlicko</t>
  </si>
  <si>
    <t>TJ Slovan VOKD Karviná-Lázně Darkov</t>
  </si>
  <si>
    <t>SKST Baník Havířov</t>
  </si>
  <si>
    <t>Sportovní klub stolního tenisu Český Těšín</t>
  </si>
  <si>
    <t>Janásek OPII, Sagan OPII, Pasz OPII, Bátrla OPII</t>
  </si>
  <si>
    <t>SK Slávia Orlová</t>
  </si>
  <si>
    <t>Namyslo 4xRBTM, Kańa 4xRBTM, Štěrba 4xRBTM, Bolek 4xRBTM</t>
  </si>
  <si>
    <t>TJ Bohumín</t>
  </si>
  <si>
    <t>CSVČ sv. Jana Boska v Havířově</t>
  </si>
  <si>
    <t>TJ Sokol Dětmarovice</t>
  </si>
  <si>
    <t>TJ Sokol Záblatí</t>
  </si>
  <si>
    <t>KLUBsten Karviná</t>
  </si>
  <si>
    <t>TJ Sokol Chotěbuz</t>
  </si>
  <si>
    <t>TTC Siko Orlová</t>
  </si>
  <si>
    <t>NJ</t>
  </si>
  <si>
    <t>TJ Sokol Slatina</t>
  </si>
  <si>
    <t>TJ MSV Studénka</t>
  </si>
  <si>
    <t>TJ Odry</t>
  </si>
  <si>
    <t>Hendrych D. 7xKBTM, Hendrych V. 6xKBTM, Bača6xKBTM, Hrachovac 6xKBTM</t>
  </si>
  <si>
    <t>TJ Fulnek</t>
  </si>
  <si>
    <t>ASK Tatra Kopřivnice</t>
  </si>
  <si>
    <t>Zich OPII, Mezera OPII, Bělik OPII, Pavič 6xKBTM</t>
  </si>
  <si>
    <t>TJ Frenštát pod Radhoštěm</t>
  </si>
  <si>
    <t>Šindler 3xKBTM, Vojvodík 3xKBTM, Lorenc 3xKBTM? Fešar 3xKBTM, Martiňák 3xKBTM, Kántor 3xKBTM, Sobota 3xKBTM, Tichavský 3xKBTM</t>
  </si>
  <si>
    <t>TJ Spartak Bílovec</t>
  </si>
  <si>
    <t>TJ Sokol Příbor</t>
  </si>
  <si>
    <t>TJ Nový Jičín</t>
  </si>
  <si>
    <t>TJ Mořkov</t>
  </si>
  <si>
    <t>Orel jednota Veřovice</t>
  </si>
  <si>
    <t>;</t>
  </si>
  <si>
    <t>Pzybyla OP, Rusnák OS3, NEVYHOVUJÍ - Guzdek OS3, Urbaniecová OS3</t>
  </si>
  <si>
    <t>Filko OPII, Šimeček OPII,  NEVYHOVUJÍ - Velička, Fišer, Sanytrák, Falhar, John</t>
  </si>
  <si>
    <t>Seber OPII - HRÁČ NEEXISTUJE, Chromečka OPII, Jakubec OPII, NEVYHOVUJÍ - Bajer OPII, Bortel OPII</t>
  </si>
  <si>
    <r>
      <t xml:space="preserve">Lang OPIII, Kus OPV, Beran OPV, Henžel OPV, Kubánek OPV, NEVYHOVUJÍ - Pleštil </t>
    </r>
    <r>
      <rPr>
        <strike/>
        <sz val="12"/>
        <rFont val="Arial"/>
        <family val="2"/>
        <charset val="238"/>
      </rPr>
      <t>4</t>
    </r>
    <r>
      <rPr>
        <sz val="12"/>
        <rFont val="Arial"/>
        <family val="2"/>
        <charset val="238"/>
      </rPr>
      <t>xOBTM, Peterková 4xOBTM - pouze 3xOBTM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</si>
</sst>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* #,##0\ &quot;Kč&quot;_-;\-* #,##0\ &quot;Kč&quot;_-;_-* &quot;-&quot;\ &quot;Kč&quot;_-;_-@_-"/>
    <numFmt numFmtId="164" formatCode="#,##0\ &quot;Kč&quot;"/>
  </numFmts>
  <fonts count="9" x14ac:knownFonts="1">
    <font>
      <sz val="10"/>
      <name val="MS Sans Serif"/>
    </font>
    <font>
      <sz val="12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sz val="12"/>
      <color rgb="FFFF0000"/>
      <name val="Arial"/>
      <family val="2"/>
      <charset val="238"/>
    </font>
    <font>
      <sz val="10"/>
      <name val="MS Sans Serif"/>
      <family val="2"/>
      <charset val="238"/>
    </font>
    <font>
      <strike/>
      <sz val="1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33">
    <border>
      <left/>
      <right/>
      <top/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hair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medium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/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hair">
        <color indexed="64"/>
      </right>
      <top style="thick">
        <color indexed="64"/>
      </top>
      <bottom/>
      <diagonal/>
    </border>
    <border>
      <left style="hair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dashed">
        <color indexed="64"/>
      </right>
      <top/>
      <bottom style="double">
        <color indexed="64"/>
      </bottom>
      <diagonal/>
    </border>
    <border>
      <left style="dashed">
        <color indexed="64"/>
      </left>
      <right style="dashed">
        <color indexed="64"/>
      </right>
      <top/>
      <bottom style="double">
        <color indexed="64"/>
      </bottom>
      <diagonal/>
    </border>
    <border>
      <left style="dashed">
        <color indexed="64"/>
      </left>
      <right style="medium">
        <color indexed="64"/>
      </right>
      <top/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double">
        <color indexed="64"/>
      </top>
      <bottom style="thin">
        <color indexed="64"/>
      </bottom>
      <diagonal/>
    </border>
    <border>
      <left/>
      <right style="dashed">
        <color indexed="64"/>
      </right>
      <top style="double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thin">
        <color indexed="64"/>
      </bottom>
      <diagonal/>
    </border>
    <border>
      <left style="dashed">
        <color indexed="64"/>
      </left>
      <right/>
      <top style="double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/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hair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318">
    <xf numFmtId="0" fontId="0" fillId="0" borderId="0" xfId="0"/>
    <xf numFmtId="0" fontId="1" fillId="0" borderId="2" xfId="0" applyFont="1" applyBorder="1" applyAlignment="1">
      <alignment horizontal="center" vertical="center" textRotation="180"/>
    </xf>
    <xf numFmtId="0" fontId="1" fillId="0" borderId="4" xfId="0" applyFont="1" applyBorder="1"/>
    <xf numFmtId="0" fontId="1" fillId="0" borderId="5" xfId="0" applyFont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Border="1" applyAlignment="1">
      <alignment horizontal="center" vertical="center" textRotation="180"/>
    </xf>
    <xf numFmtId="0" fontId="2" fillId="0" borderId="16" xfId="0" applyFont="1" applyBorder="1" applyAlignment="1">
      <alignment horizontal="center"/>
    </xf>
    <xf numFmtId="0" fontId="2" fillId="0" borderId="17" xfId="0" applyFont="1" applyBorder="1"/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41" xfId="0" applyFont="1" applyBorder="1" applyAlignment="1">
      <alignment horizontal="center" vertical="center" textRotation="180"/>
    </xf>
    <xf numFmtId="0" fontId="2" fillId="0" borderId="43" xfId="0" applyFont="1" applyBorder="1"/>
    <xf numFmtId="0" fontId="2" fillId="0" borderId="44" xfId="0" applyFont="1" applyBorder="1"/>
    <xf numFmtId="0" fontId="4" fillId="0" borderId="45" xfId="0" applyFont="1" applyBorder="1" applyAlignment="1">
      <alignment horizontal="center"/>
    </xf>
    <xf numFmtId="0" fontId="2" fillId="0" borderId="46" xfId="0" applyFont="1" applyBorder="1"/>
    <xf numFmtId="0" fontId="2" fillId="0" borderId="47" xfId="0" applyFont="1" applyBorder="1"/>
    <xf numFmtId="0" fontId="2" fillId="0" borderId="48" xfId="0" applyFont="1" applyBorder="1"/>
    <xf numFmtId="0" fontId="2" fillId="0" borderId="49" xfId="0" applyFont="1" applyBorder="1"/>
    <xf numFmtId="0" fontId="2" fillId="0" borderId="50" xfId="0" applyFont="1" applyBorder="1"/>
    <xf numFmtId="0" fontId="2" fillId="0" borderId="45" xfId="0" applyFont="1" applyBorder="1"/>
    <xf numFmtId="0" fontId="1" fillId="0" borderId="0" xfId="0" applyFont="1" applyAlignment="1"/>
    <xf numFmtId="0" fontId="2" fillId="0" borderId="51" xfId="0" applyFont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" fillId="5" borderId="52" xfId="0" applyFont="1" applyFill="1" applyBorder="1" applyAlignment="1">
      <alignment horizontal="center"/>
    </xf>
    <xf numFmtId="0" fontId="5" fillId="0" borderId="0" xfId="0" applyFont="1"/>
    <xf numFmtId="0" fontId="2" fillId="0" borderId="62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2" borderId="67" xfId="0" applyFont="1" applyFill="1" applyBorder="1" applyAlignment="1">
      <alignment horizontal="center" vertical="center"/>
    </xf>
    <xf numFmtId="0" fontId="2" fillId="2" borderId="64" xfId="0" applyFont="1" applyFill="1" applyBorder="1" applyAlignment="1">
      <alignment horizontal="center" vertical="center"/>
    </xf>
    <xf numFmtId="0" fontId="2" fillId="3" borderId="64" xfId="0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2" fillId="5" borderId="64" xfId="0" applyFont="1" applyFill="1" applyBorder="1" applyAlignment="1">
      <alignment horizontal="center" vertical="center"/>
    </xf>
    <xf numFmtId="0" fontId="2" fillId="5" borderId="66" xfId="0" applyFont="1" applyFill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6" borderId="67" xfId="0" applyFont="1" applyFill="1" applyBorder="1" applyAlignment="1">
      <alignment horizontal="center" vertical="center"/>
    </xf>
    <xf numFmtId="0" fontId="2" fillId="6" borderId="69" xfId="0" applyFont="1" applyFill="1" applyBorder="1" applyAlignment="1">
      <alignment horizontal="center" vertical="center"/>
    </xf>
    <xf numFmtId="0" fontId="2" fillId="7" borderId="65" xfId="0" applyFont="1" applyFill="1" applyBorder="1" applyAlignment="1">
      <alignment horizontal="center" vertical="center"/>
    </xf>
    <xf numFmtId="0" fontId="2" fillId="7" borderId="64" xfId="0" applyFont="1" applyFill="1" applyBorder="1" applyAlignment="1">
      <alignment horizontal="center" vertical="center"/>
    </xf>
    <xf numFmtId="0" fontId="2" fillId="7" borderId="66" xfId="0" applyFont="1" applyFill="1" applyBorder="1" applyAlignment="1">
      <alignment horizontal="center" vertical="center"/>
    </xf>
    <xf numFmtId="0" fontId="2" fillId="8" borderId="65" xfId="0" applyFont="1" applyFill="1" applyBorder="1" applyAlignment="1">
      <alignment horizontal="center" vertical="center"/>
    </xf>
    <xf numFmtId="0" fontId="2" fillId="8" borderId="64" xfId="0" applyFont="1" applyFill="1" applyBorder="1" applyAlignment="1">
      <alignment horizontal="center" vertical="center"/>
    </xf>
    <xf numFmtId="0" fontId="2" fillId="8" borderId="66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42" fontId="4" fillId="0" borderId="29" xfId="0" applyNumberFormat="1" applyFont="1" applyBorder="1" applyAlignment="1">
      <alignment horizontal="center"/>
    </xf>
    <xf numFmtId="164" fontId="4" fillId="0" borderId="29" xfId="0" applyNumberFormat="1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6" fillId="0" borderId="75" xfId="0" applyFont="1" applyFill="1" applyBorder="1"/>
    <xf numFmtId="0" fontId="1" fillId="0" borderId="76" xfId="0" applyFont="1" applyBorder="1"/>
    <xf numFmtId="0" fontId="4" fillId="0" borderId="77" xfId="0" applyFont="1" applyBorder="1" applyAlignment="1">
      <alignment horizontal="center"/>
    </xf>
    <xf numFmtId="0" fontId="4" fillId="0" borderId="75" xfId="0" applyFont="1" applyFill="1" applyBorder="1" applyAlignment="1">
      <alignment horizontal="center"/>
    </xf>
    <xf numFmtId="0" fontId="4" fillId="0" borderId="75" xfId="0" applyFont="1" applyBorder="1" applyAlignment="1">
      <alignment horizontal="center"/>
    </xf>
    <xf numFmtId="0" fontId="4" fillId="0" borderId="78" xfId="0" applyFont="1" applyBorder="1" applyAlignment="1">
      <alignment horizontal="center"/>
    </xf>
    <xf numFmtId="0" fontId="2" fillId="2" borderId="79" xfId="0" applyFont="1" applyFill="1" applyBorder="1" applyAlignment="1">
      <alignment horizontal="center"/>
    </xf>
    <xf numFmtId="0" fontId="2" fillId="2" borderId="75" xfId="0" applyFont="1" applyFill="1" applyBorder="1" applyAlignment="1">
      <alignment horizontal="center"/>
    </xf>
    <xf numFmtId="0" fontId="2" fillId="3" borderId="75" xfId="0" applyFont="1" applyFill="1" applyBorder="1" applyAlignment="1">
      <alignment horizontal="center"/>
    </xf>
    <xf numFmtId="0" fontId="2" fillId="4" borderId="77" xfId="0" applyFont="1" applyFill="1" applyBorder="1" applyAlignment="1">
      <alignment horizontal="center"/>
    </xf>
    <xf numFmtId="0" fontId="2" fillId="4" borderId="75" xfId="0" applyFont="1" applyFill="1" applyBorder="1" applyAlignment="1">
      <alignment horizontal="center"/>
    </xf>
    <xf numFmtId="0" fontId="2" fillId="4" borderId="78" xfId="0" applyFont="1" applyFill="1" applyBorder="1" applyAlignment="1">
      <alignment horizontal="center"/>
    </xf>
    <xf numFmtId="0" fontId="2" fillId="5" borderId="80" xfId="0" applyFont="1" applyFill="1" applyBorder="1" applyAlignment="1">
      <alignment horizontal="center"/>
    </xf>
    <xf numFmtId="0" fontId="2" fillId="5" borderId="81" xfId="0" applyFont="1" applyFill="1" applyBorder="1" applyAlignment="1">
      <alignment horizontal="center"/>
    </xf>
    <xf numFmtId="0" fontId="2" fillId="5" borderId="82" xfId="0" applyFont="1" applyFill="1" applyBorder="1" applyAlignment="1">
      <alignment horizontal="center"/>
    </xf>
    <xf numFmtId="0" fontId="2" fillId="5" borderId="83" xfId="0" applyFont="1" applyFill="1" applyBorder="1" applyAlignment="1">
      <alignment horizontal="center"/>
    </xf>
    <xf numFmtId="0" fontId="2" fillId="5" borderId="84" xfId="0" applyFont="1" applyFill="1" applyBorder="1" applyAlignment="1">
      <alignment horizontal="center"/>
    </xf>
    <xf numFmtId="0" fontId="2" fillId="5" borderId="78" xfId="0" applyFont="1" applyFill="1" applyBorder="1" applyAlignment="1">
      <alignment horizontal="center"/>
    </xf>
    <xf numFmtId="0" fontId="4" fillId="0" borderId="80" xfId="0" applyFont="1" applyBorder="1" applyAlignment="1">
      <alignment horizontal="center"/>
    </xf>
    <xf numFmtId="0" fontId="4" fillId="0" borderId="82" xfId="0" applyFont="1" applyBorder="1" applyAlignment="1">
      <alignment horizontal="center"/>
    </xf>
    <xf numFmtId="0" fontId="4" fillId="0" borderId="85" xfId="0" applyFont="1" applyBorder="1" applyAlignment="1">
      <alignment horizontal="center"/>
    </xf>
    <xf numFmtId="0" fontId="2" fillId="6" borderId="79" xfId="0" applyFont="1" applyFill="1" applyBorder="1" applyAlignment="1">
      <alignment horizontal="center"/>
    </xf>
    <xf numFmtId="0" fontId="2" fillId="6" borderId="76" xfId="0" applyFont="1" applyFill="1" applyBorder="1" applyAlignment="1">
      <alignment horizontal="center"/>
    </xf>
    <xf numFmtId="0" fontId="2" fillId="7" borderId="77" xfId="0" applyFont="1" applyFill="1" applyBorder="1" applyAlignment="1">
      <alignment horizontal="center"/>
    </xf>
    <xf numFmtId="0" fontId="2" fillId="7" borderId="75" xfId="0" applyFont="1" applyFill="1" applyBorder="1" applyAlignment="1">
      <alignment horizontal="center"/>
    </xf>
    <xf numFmtId="0" fontId="2" fillId="7" borderId="78" xfId="0" applyFont="1" applyFill="1" applyBorder="1" applyAlignment="1">
      <alignment horizontal="center"/>
    </xf>
    <xf numFmtId="0" fontId="2" fillId="8" borderId="77" xfId="0" applyFont="1" applyFill="1" applyBorder="1" applyAlignment="1">
      <alignment horizontal="center"/>
    </xf>
    <xf numFmtId="0" fontId="2" fillId="8" borderId="75" xfId="0" applyFont="1" applyFill="1" applyBorder="1" applyAlignment="1">
      <alignment horizontal="center"/>
    </xf>
    <xf numFmtId="0" fontId="2" fillId="8" borderId="78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right"/>
    </xf>
    <xf numFmtId="164" fontId="1" fillId="0" borderId="0" xfId="0" applyNumberFormat="1" applyFont="1" applyFill="1"/>
    <xf numFmtId="0" fontId="1" fillId="0" borderId="86" xfId="0" applyFont="1" applyBorder="1" applyAlignment="1">
      <alignment horizontal="center"/>
    </xf>
    <xf numFmtId="0" fontId="1" fillId="0" borderId="87" xfId="0" applyFont="1" applyBorder="1" applyAlignment="1">
      <alignment horizontal="center"/>
    </xf>
    <xf numFmtId="0" fontId="1" fillId="0" borderId="88" xfId="0" applyFont="1" applyBorder="1" applyAlignment="1">
      <alignment horizontal="center"/>
    </xf>
    <xf numFmtId="0" fontId="1" fillId="0" borderId="88" xfId="0" applyFont="1" applyFill="1" applyBorder="1"/>
    <xf numFmtId="0" fontId="1" fillId="0" borderId="89" xfId="0" applyFont="1" applyBorder="1"/>
    <xf numFmtId="0" fontId="4" fillId="0" borderId="90" xfId="0" applyFont="1" applyBorder="1" applyAlignment="1">
      <alignment horizontal="center"/>
    </xf>
    <xf numFmtId="0" fontId="4" fillId="0" borderId="88" xfId="0" applyFont="1" applyFill="1" applyBorder="1" applyAlignment="1">
      <alignment horizontal="center"/>
    </xf>
    <xf numFmtId="0" fontId="4" fillId="0" borderId="88" xfId="0" applyFont="1" applyBorder="1" applyAlignment="1">
      <alignment horizontal="center"/>
    </xf>
    <xf numFmtId="0" fontId="4" fillId="0" borderId="91" xfId="0" applyFont="1" applyBorder="1" applyAlignment="1">
      <alignment horizontal="center"/>
    </xf>
    <xf numFmtId="0" fontId="2" fillId="2" borderId="92" xfId="0" applyFont="1" applyFill="1" applyBorder="1" applyAlignment="1">
      <alignment horizontal="center"/>
    </xf>
    <xf numFmtId="0" fontId="2" fillId="2" borderId="88" xfId="0" applyFont="1" applyFill="1" applyBorder="1" applyAlignment="1">
      <alignment horizontal="center"/>
    </xf>
    <xf numFmtId="0" fontId="2" fillId="3" borderId="88" xfId="0" applyFont="1" applyFill="1" applyBorder="1" applyAlignment="1">
      <alignment horizontal="center"/>
    </xf>
    <xf numFmtId="0" fontId="2" fillId="4" borderId="90" xfId="0" applyFont="1" applyFill="1" applyBorder="1" applyAlignment="1">
      <alignment horizontal="center"/>
    </xf>
    <xf numFmtId="0" fontId="2" fillId="4" borderId="88" xfId="0" applyFont="1" applyFill="1" applyBorder="1" applyAlignment="1">
      <alignment horizontal="center"/>
    </xf>
    <xf numFmtId="0" fontId="2" fillId="4" borderId="91" xfId="0" applyFont="1" applyFill="1" applyBorder="1" applyAlignment="1">
      <alignment horizontal="center"/>
    </xf>
    <xf numFmtId="0" fontId="2" fillId="5" borderId="93" xfId="0" applyFont="1" applyFill="1" applyBorder="1" applyAlignment="1">
      <alignment horizontal="center"/>
    </xf>
    <xf numFmtId="0" fontId="2" fillId="5" borderId="94" xfId="0" applyFont="1" applyFill="1" applyBorder="1" applyAlignment="1">
      <alignment horizontal="center"/>
    </xf>
    <xf numFmtId="0" fontId="2" fillId="5" borderId="95" xfId="0" applyFont="1" applyFill="1" applyBorder="1" applyAlignment="1">
      <alignment horizontal="center"/>
    </xf>
    <xf numFmtId="0" fontId="2" fillId="5" borderId="96" xfId="0" applyFont="1" applyFill="1" applyBorder="1" applyAlignment="1">
      <alignment horizontal="center"/>
    </xf>
    <xf numFmtId="0" fontId="2" fillId="5" borderId="97" xfId="0" applyFont="1" applyFill="1" applyBorder="1" applyAlignment="1">
      <alignment horizontal="center"/>
    </xf>
    <xf numFmtId="0" fontId="2" fillId="5" borderId="91" xfId="0" applyFont="1" applyFill="1" applyBorder="1" applyAlignment="1">
      <alignment horizontal="center"/>
    </xf>
    <xf numFmtId="0" fontId="4" fillId="0" borderId="93" xfId="0" applyFont="1" applyBorder="1" applyAlignment="1">
      <alignment horizontal="center"/>
    </xf>
    <xf numFmtId="0" fontId="4" fillId="0" borderId="95" xfId="0" applyFont="1" applyBorder="1" applyAlignment="1">
      <alignment horizontal="center"/>
    </xf>
    <xf numFmtId="0" fontId="4" fillId="0" borderId="98" xfId="0" applyFont="1" applyBorder="1" applyAlignment="1">
      <alignment horizontal="center"/>
    </xf>
    <xf numFmtId="0" fontId="2" fillId="6" borderId="92" xfId="0" applyFont="1" applyFill="1" applyBorder="1" applyAlignment="1">
      <alignment horizontal="center"/>
    </xf>
    <xf numFmtId="0" fontId="2" fillId="6" borderId="89" xfId="0" applyFont="1" applyFill="1" applyBorder="1" applyAlignment="1">
      <alignment horizontal="center"/>
    </xf>
    <xf numFmtId="0" fontId="2" fillId="7" borderId="90" xfId="0" applyFont="1" applyFill="1" applyBorder="1" applyAlignment="1">
      <alignment horizontal="center"/>
    </xf>
    <xf numFmtId="0" fontId="2" fillId="7" borderId="88" xfId="0" applyFont="1" applyFill="1" applyBorder="1" applyAlignment="1">
      <alignment horizontal="center"/>
    </xf>
    <xf numFmtId="0" fontId="2" fillId="7" borderId="91" xfId="0" applyFont="1" applyFill="1" applyBorder="1" applyAlignment="1">
      <alignment horizontal="center"/>
    </xf>
    <xf numFmtId="0" fontId="2" fillId="8" borderId="90" xfId="0" applyFont="1" applyFill="1" applyBorder="1" applyAlignment="1">
      <alignment horizontal="center"/>
    </xf>
    <xf numFmtId="0" fontId="2" fillId="8" borderId="88" xfId="0" applyFont="1" applyFill="1" applyBorder="1" applyAlignment="1">
      <alignment horizontal="center"/>
    </xf>
    <xf numFmtId="0" fontId="2" fillId="8" borderId="91" xfId="0" applyFont="1" applyFill="1" applyBorder="1" applyAlignment="1">
      <alignment horizontal="center"/>
    </xf>
    <xf numFmtId="0" fontId="6" fillId="4" borderId="88" xfId="0" applyFont="1" applyFill="1" applyBorder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164" fontId="1" fillId="4" borderId="0" xfId="0" applyNumberFormat="1" applyFont="1" applyFill="1"/>
    <xf numFmtId="0" fontId="1" fillId="4" borderId="0" xfId="0" applyFont="1" applyFill="1"/>
    <xf numFmtId="0" fontId="1" fillId="3" borderId="0" xfId="0" applyFont="1" applyFill="1" applyAlignment="1">
      <alignment horizontal="right"/>
    </xf>
    <xf numFmtId="164" fontId="1" fillId="3" borderId="0" xfId="0" applyNumberFormat="1" applyFont="1" applyFill="1"/>
    <xf numFmtId="0" fontId="1" fillId="3" borderId="0" xfId="0" applyFont="1" applyFill="1"/>
    <xf numFmtId="0" fontId="3" fillId="3" borderId="0" xfId="1" applyFont="1" applyFill="1" applyBorder="1" applyAlignment="1">
      <alignment horizontal="center"/>
    </xf>
    <xf numFmtId="0" fontId="6" fillId="0" borderId="88" xfId="0" applyFont="1" applyFill="1" applyBorder="1"/>
    <xf numFmtId="0" fontId="1" fillId="4" borderId="90" xfId="0" applyFont="1" applyFill="1" applyBorder="1" applyAlignment="1">
      <alignment horizontal="center"/>
    </xf>
    <xf numFmtId="0" fontId="1" fillId="0" borderId="99" xfId="0" applyFont="1" applyBorder="1" applyAlignment="1">
      <alignment horizontal="center"/>
    </xf>
    <xf numFmtId="0" fontId="1" fillId="0" borderId="100" xfId="0" applyFont="1" applyBorder="1" applyAlignment="1">
      <alignment horizontal="center"/>
    </xf>
    <xf numFmtId="0" fontId="6" fillId="4" borderId="100" xfId="0" applyFont="1" applyFill="1" applyBorder="1"/>
    <xf numFmtId="0" fontId="1" fillId="0" borderId="101" xfId="0" applyFont="1" applyBorder="1"/>
    <xf numFmtId="0" fontId="4" fillId="0" borderId="99" xfId="0" applyFont="1" applyBorder="1" applyAlignment="1">
      <alignment horizontal="center"/>
    </xf>
    <xf numFmtId="0" fontId="4" fillId="0" borderId="100" xfId="0" applyFont="1" applyFill="1" applyBorder="1" applyAlignment="1">
      <alignment horizontal="center"/>
    </xf>
    <xf numFmtId="0" fontId="4" fillId="0" borderId="100" xfId="0" applyFont="1" applyBorder="1" applyAlignment="1">
      <alignment horizontal="center"/>
    </xf>
    <xf numFmtId="0" fontId="4" fillId="0" borderId="102" xfId="0" applyFont="1" applyBorder="1" applyAlignment="1">
      <alignment horizontal="center"/>
    </xf>
    <xf numFmtId="0" fontId="2" fillId="2" borderId="103" xfId="0" applyFont="1" applyFill="1" applyBorder="1" applyAlignment="1">
      <alignment horizontal="center"/>
    </xf>
    <xf numFmtId="0" fontId="2" fillId="2" borderId="100" xfId="0" applyFont="1" applyFill="1" applyBorder="1" applyAlignment="1">
      <alignment horizontal="center"/>
    </xf>
    <xf numFmtId="0" fontId="2" fillId="3" borderId="100" xfId="0" applyFont="1" applyFill="1" applyBorder="1" applyAlignment="1">
      <alignment horizontal="center"/>
    </xf>
    <xf numFmtId="0" fontId="2" fillId="4" borderId="99" xfId="0" applyFont="1" applyFill="1" applyBorder="1" applyAlignment="1">
      <alignment horizontal="center"/>
    </xf>
    <xf numFmtId="0" fontId="2" fillId="4" borderId="100" xfId="0" applyFont="1" applyFill="1" applyBorder="1" applyAlignment="1">
      <alignment horizontal="center"/>
    </xf>
    <xf numFmtId="0" fontId="2" fillId="4" borderId="102" xfId="0" applyFont="1" applyFill="1" applyBorder="1" applyAlignment="1">
      <alignment horizontal="center"/>
    </xf>
    <xf numFmtId="0" fontId="2" fillId="5" borderId="104" xfId="0" applyFont="1" applyFill="1" applyBorder="1" applyAlignment="1">
      <alignment horizontal="center"/>
    </xf>
    <xf numFmtId="0" fontId="2" fillId="5" borderId="105" xfId="0" applyFont="1" applyFill="1" applyBorder="1" applyAlignment="1">
      <alignment horizontal="center"/>
    </xf>
    <xf numFmtId="0" fontId="2" fillId="5" borderId="106" xfId="0" applyFont="1" applyFill="1" applyBorder="1" applyAlignment="1">
      <alignment horizontal="center"/>
    </xf>
    <xf numFmtId="0" fontId="2" fillId="5" borderId="107" xfId="0" applyFont="1" applyFill="1" applyBorder="1" applyAlignment="1">
      <alignment horizontal="center"/>
    </xf>
    <xf numFmtId="0" fontId="2" fillId="5" borderId="108" xfId="0" applyFont="1" applyFill="1" applyBorder="1" applyAlignment="1">
      <alignment horizontal="center"/>
    </xf>
    <xf numFmtId="0" fontId="2" fillId="5" borderId="102" xfId="0" applyFont="1" applyFill="1" applyBorder="1" applyAlignment="1">
      <alignment horizontal="center"/>
    </xf>
    <xf numFmtId="0" fontId="4" fillId="0" borderId="104" xfId="0" applyFont="1" applyBorder="1" applyAlignment="1">
      <alignment horizontal="center"/>
    </xf>
    <xf numFmtId="0" fontId="4" fillId="0" borderId="106" xfId="0" applyFont="1" applyBorder="1" applyAlignment="1">
      <alignment horizontal="center"/>
    </xf>
    <xf numFmtId="0" fontId="4" fillId="0" borderId="109" xfId="0" applyFont="1" applyBorder="1" applyAlignment="1">
      <alignment horizontal="center"/>
    </xf>
    <xf numFmtId="0" fontId="2" fillId="6" borderId="103" xfId="0" applyFont="1" applyFill="1" applyBorder="1" applyAlignment="1">
      <alignment horizontal="center"/>
    </xf>
    <xf numFmtId="0" fontId="2" fillId="6" borderId="101" xfId="0" applyFont="1" applyFill="1" applyBorder="1" applyAlignment="1">
      <alignment horizontal="center"/>
    </xf>
    <xf numFmtId="0" fontId="2" fillId="7" borderId="99" xfId="0" applyFont="1" applyFill="1" applyBorder="1" applyAlignment="1">
      <alignment horizontal="center"/>
    </xf>
    <xf numFmtId="0" fontId="2" fillId="7" borderId="100" xfId="0" applyFont="1" applyFill="1" applyBorder="1" applyAlignment="1">
      <alignment horizontal="center"/>
    </xf>
    <xf numFmtId="0" fontId="2" fillId="7" borderId="102" xfId="0" applyFont="1" applyFill="1" applyBorder="1" applyAlignment="1">
      <alignment horizontal="center"/>
    </xf>
    <xf numFmtId="0" fontId="2" fillId="8" borderId="99" xfId="0" applyFont="1" applyFill="1" applyBorder="1" applyAlignment="1">
      <alignment horizontal="center"/>
    </xf>
    <xf numFmtId="0" fontId="2" fillId="8" borderId="100" xfId="0" applyFont="1" applyFill="1" applyBorder="1" applyAlignment="1">
      <alignment horizontal="center"/>
    </xf>
    <xf numFmtId="0" fontId="2" fillId="8" borderId="102" xfId="0" applyFont="1" applyFill="1" applyBorder="1" applyAlignment="1">
      <alignment horizontal="center"/>
    </xf>
    <xf numFmtId="0" fontId="1" fillId="0" borderId="90" xfId="0" applyFont="1" applyBorder="1" applyAlignment="1">
      <alignment horizontal="center"/>
    </xf>
    <xf numFmtId="0" fontId="3" fillId="0" borderId="0" xfId="0" applyFont="1" applyFill="1"/>
    <xf numFmtId="0" fontId="1" fillId="2" borderId="86" xfId="0" applyFont="1" applyFill="1" applyBorder="1" applyAlignment="1">
      <alignment horizontal="center"/>
    </xf>
    <xf numFmtId="0" fontId="1" fillId="2" borderId="90" xfId="0" applyFont="1" applyFill="1" applyBorder="1" applyAlignment="1">
      <alignment horizontal="center"/>
    </xf>
    <xf numFmtId="0" fontId="1" fillId="2" borderId="88" xfId="0" applyFont="1" applyFill="1" applyBorder="1" applyAlignment="1">
      <alignment horizontal="center"/>
    </xf>
    <xf numFmtId="0" fontId="1" fillId="2" borderId="88" xfId="0" applyFont="1" applyFill="1" applyBorder="1"/>
    <xf numFmtId="0" fontId="6" fillId="0" borderId="0" xfId="0" applyFont="1" applyFill="1"/>
    <xf numFmtId="0" fontId="1" fillId="0" borderId="110" xfId="0" applyFont="1" applyBorder="1" applyAlignment="1">
      <alignment horizontal="center"/>
    </xf>
    <xf numFmtId="0" fontId="1" fillId="0" borderId="111" xfId="0" applyFont="1" applyBorder="1" applyAlignment="1">
      <alignment horizontal="center"/>
    </xf>
    <xf numFmtId="0" fontId="1" fillId="0" borderId="111" xfId="0" applyFont="1" applyFill="1" applyBorder="1"/>
    <xf numFmtId="0" fontId="1" fillId="0" borderId="112" xfId="0" applyFont="1" applyBorder="1"/>
    <xf numFmtId="0" fontId="4" fillId="0" borderId="113" xfId="0" applyFont="1" applyBorder="1" applyAlignment="1">
      <alignment horizontal="center"/>
    </xf>
    <xf numFmtId="0" fontId="4" fillId="0" borderId="111" xfId="0" applyFont="1" applyFill="1" applyBorder="1" applyAlignment="1">
      <alignment horizontal="center"/>
    </xf>
    <xf numFmtId="0" fontId="4" fillId="0" borderId="111" xfId="0" applyFont="1" applyBorder="1" applyAlignment="1">
      <alignment horizontal="center"/>
    </xf>
    <xf numFmtId="0" fontId="4" fillId="0" borderId="114" xfId="0" applyFont="1" applyBorder="1" applyAlignment="1">
      <alignment horizontal="center"/>
    </xf>
    <xf numFmtId="0" fontId="2" fillId="2" borderId="115" xfId="0" applyFont="1" applyFill="1" applyBorder="1" applyAlignment="1">
      <alignment horizontal="center"/>
    </xf>
    <xf numFmtId="0" fontId="2" fillId="2" borderId="111" xfId="0" applyFont="1" applyFill="1" applyBorder="1" applyAlignment="1">
      <alignment horizontal="center"/>
    </xf>
    <xf numFmtId="0" fontId="2" fillId="3" borderId="111" xfId="0" applyFont="1" applyFill="1" applyBorder="1" applyAlignment="1">
      <alignment horizontal="center"/>
    </xf>
    <xf numFmtId="0" fontId="2" fillId="4" borderId="113" xfId="0" applyFont="1" applyFill="1" applyBorder="1" applyAlignment="1">
      <alignment horizontal="center"/>
    </xf>
    <xf numFmtId="0" fontId="2" fillId="4" borderId="111" xfId="0" applyFont="1" applyFill="1" applyBorder="1" applyAlignment="1">
      <alignment horizontal="center"/>
    </xf>
    <xf numFmtId="0" fontId="2" fillId="4" borderId="114" xfId="0" applyFont="1" applyFill="1" applyBorder="1" applyAlignment="1">
      <alignment horizontal="center"/>
    </xf>
    <xf numFmtId="0" fontId="2" fillId="5" borderId="116" xfId="0" applyFont="1" applyFill="1" applyBorder="1" applyAlignment="1">
      <alignment horizontal="center"/>
    </xf>
    <xf numFmtId="0" fontId="2" fillId="5" borderId="117" xfId="0" applyFont="1" applyFill="1" applyBorder="1" applyAlignment="1">
      <alignment horizontal="center"/>
    </xf>
    <xf numFmtId="0" fontId="2" fillId="5" borderId="118" xfId="0" applyFont="1" applyFill="1" applyBorder="1" applyAlignment="1">
      <alignment horizontal="center"/>
    </xf>
    <xf numFmtId="0" fontId="2" fillId="5" borderId="119" xfId="0" applyFont="1" applyFill="1" applyBorder="1" applyAlignment="1">
      <alignment horizontal="center"/>
    </xf>
    <xf numFmtId="0" fontId="2" fillId="5" borderId="120" xfId="0" applyFont="1" applyFill="1" applyBorder="1" applyAlignment="1">
      <alignment horizontal="center"/>
    </xf>
    <xf numFmtId="0" fontId="2" fillId="5" borderId="114" xfId="0" applyFont="1" applyFill="1" applyBorder="1" applyAlignment="1">
      <alignment horizontal="center"/>
    </xf>
    <xf numFmtId="0" fontId="4" fillId="0" borderId="116" xfId="0" applyFont="1" applyBorder="1" applyAlignment="1">
      <alignment horizontal="center"/>
    </xf>
    <xf numFmtId="0" fontId="4" fillId="0" borderId="118" xfId="0" applyFont="1" applyBorder="1" applyAlignment="1">
      <alignment horizontal="center"/>
    </xf>
    <xf numFmtId="0" fontId="4" fillId="0" borderId="121" xfId="0" applyFont="1" applyBorder="1" applyAlignment="1">
      <alignment horizontal="center"/>
    </xf>
    <xf numFmtId="0" fontId="2" fillId="6" borderId="115" xfId="0" applyFont="1" applyFill="1" applyBorder="1" applyAlignment="1">
      <alignment horizontal="center"/>
    </xf>
    <xf numFmtId="0" fontId="2" fillId="6" borderId="112" xfId="0" applyFont="1" applyFill="1" applyBorder="1" applyAlignment="1">
      <alignment horizontal="center"/>
    </xf>
    <xf numFmtId="0" fontId="2" fillId="7" borderId="113" xfId="0" applyFont="1" applyFill="1" applyBorder="1" applyAlignment="1">
      <alignment horizontal="center"/>
    </xf>
    <xf numFmtId="0" fontId="2" fillId="7" borderId="111" xfId="0" applyFont="1" applyFill="1" applyBorder="1" applyAlignment="1">
      <alignment horizontal="center"/>
    </xf>
    <xf numFmtId="0" fontId="2" fillId="7" borderId="114" xfId="0" applyFont="1" applyFill="1" applyBorder="1" applyAlignment="1">
      <alignment horizontal="center"/>
    </xf>
    <xf numFmtId="0" fontId="2" fillId="8" borderId="113" xfId="0" applyFont="1" applyFill="1" applyBorder="1" applyAlignment="1">
      <alignment horizontal="center"/>
    </xf>
    <xf numFmtId="0" fontId="2" fillId="8" borderId="111" xfId="0" applyFont="1" applyFill="1" applyBorder="1" applyAlignment="1">
      <alignment horizontal="center"/>
    </xf>
    <xf numFmtId="0" fontId="2" fillId="8" borderId="114" xfId="0" applyFont="1" applyFill="1" applyBorder="1" applyAlignment="1">
      <alignment horizontal="center"/>
    </xf>
    <xf numFmtId="0" fontId="1" fillId="0" borderId="100" xfId="0" applyFont="1" applyFill="1" applyBorder="1"/>
    <xf numFmtId="0" fontId="1" fillId="0" borderId="113" xfId="0" applyFont="1" applyBorder="1" applyAlignment="1">
      <alignment horizontal="center"/>
    </xf>
    <xf numFmtId="0" fontId="6" fillId="0" borderId="111" xfId="0" applyFont="1" applyFill="1" applyBorder="1"/>
    <xf numFmtId="0" fontId="1" fillId="0" borderId="122" xfId="0" applyFont="1" applyBorder="1" applyAlignment="1">
      <alignment horizontal="center"/>
    </xf>
    <xf numFmtId="0" fontId="1" fillId="0" borderId="123" xfId="0" applyFont="1" applyBorder="1" applyAlignment="1">
      <alignment horizontal="center"/>
    </xf>
    <xf numFmtId="0" fontId="6" fillId="4" borderId="123" xfId="0" applyFont="1" applyFill="1" applyBorder="1"/>
    <xf numFmtId="0" fontId="1" fillId="0" borderId="124" xfId="0" applyFont="1" applyBorder="1"/>
    <xf numFmtId="0" fontId="4" fillId="0" borderId="122" xfId="0" applyFont="1" applyBorder="1" applyAlignment="1">
      <alignment horizontal="center"/>
    </xf>
    <xf numFmtId="0" fontId="4" fillId="0" borderId="123" xfId="0" applyFont="1" applyBorder="1" applyAlignment="1">
      <alignment horizontal="center"/>
    </xf>
    <xf numFmtId="0" fontId="4" fillId="0" borderId="125" xfId="0" applyFont="1" applyBorder="1" applyAlignment="1">
      <alignment horizontal="center"/>
    </xf>
    <xf numFmtId="0" fontId="2" fillId="2" borderId="126" xfId="0" applyFont="1" applyFill="1" applyBorder="1" applyAlignment="1">
      <alignment horizontal="center"/>
    </xf>
    <xf numFmtId="0" fontId="2" fillId="2" borderId="123" xfId="0" applyFont="1" applyFill="1" applyBorder="1" applyAlignment="1">
      <alignment horizontal="center"/>
    </xf>
    <xf numFmtId="0" fontId="2" fillId="3" borderId="123" xfId="0" applyFont="1" applyFill="1" applyBorder="1" applyAlignment="1">
      <alignment horizontal="center"/>
    </xf>
    <xf numFmtId="0" fontId="2" fillId="4" borderId="122" xfId="0" applyFont="1" applyFill="1" applyBorder="1" applyAlignment="1">
      <alignment horizontal="center"/>
    </xf>
    <xf numFmtId="0" fontId="2" fillId="4" borderId="123" xfId="0" applyFont="1" applyFill="1" applyBorder="1" applyAlignment="1">
      <alignment horizontal="center"/>
    </xf>
    <xf numFmtId="0" fontId="2" fillId="4" borderId="125" xfId="0" applyFont="1" applyFill="1" applyBorder="1" applyAlignment="1">
      <alignment horizontal="center"/>
    </xf>
    <xf numFmtId="0" fontId="2" fillId="5" borderId="127" xfId="0" applyFont="1" applyFill="1" applyBorder="1" applyAlignment="1">
      <alignment horizontal="center"/>
    </xf>
    <xf numFmtId="0" fontId="2" fillId="5" borderId="128" xfId="0" applyFont="1" applyFill="1" applyBorder="1" applyAlignment="1">
      <alignment horizontal="center"/>
    </xf>
    <xf numFmtId="0" fontId="2" fillId="5" borderId="129" xfId="0" applyFont="1" applyFill="1" applyBorder="1" applyAlignment="1">
      <alignment horizontal="center"/>
    </xf>
    <xf numFmtId="0" fontId="2" fillId="5" borderId="130" xfId="0" applyFont="1" applyFill="1" applyBorder="1" applyAlignment="1">
      <alignment horizontal="center"/>
    </xf>
    <xf numFmtId="0" fontId="2" fillId="5" borderId="131" xfId="0" applyFont="1" applyFill="1" applyBorder="1" applyAlignment="1">
      <alignment horizontal="center"/>
    </xf>
    <xf numFmtId="0" fontId="2" fillId="5" borderId="125" xfId="0" applyFont="1" applyFill="1" applyBorder="1" applyAlignment="1">
      <alignment horizontal="center"/>
    </xf>
    <xf numFmtId="0" fontId="4" fillId="0" borderId="127" xfId="0" applyFont="1" applyBorder="1" applyAlignment="1">
      <alignment horizontal="center"/>
    </xf>
    <xf numFmtId="0" fontId="4" fillId="0" borderId="129" xfId="0" applyFont="1" applyBorder="1" applyAlignment="1">
      <alignment horizontal="center"/>
    </xf>
    <xf numFmtId="0" fontId="4" fillId="0" borderId="132" xfId="0" applyFont="1" applyBorder="1" applyAlignment="1">
      <alignment horizontal="center"/>
    </xf>
    <xf numFmtId="0" fontId="2" fillId="6" borderId="126" xfId="0" applyFont="1" applyFill="1" applyBorder="1" applyAlignment="1">
      <alignment horizontal="center"/>
    </xf>
    <xf numFmtId="0" fontId="2" fillId="6" borderId="124" xfId="0" applyFont="1" applyFill="1" applyBorder="1" applyAlignment="1">
      <alignment horizontal="center"/>
    </xf>
    <xf numFmtId="0" fontId="2" fillId="7" borderId="122" xfId="0" applyFont="1" applyFill="1" applyBorder="1" applyAlignment="1">
      <alignment horizontal="center"/>
    </xf>
    <xf numFmtId="0" fontId="2" fillId="7" borderId="123" xfId="0" applyFont="1" applyFill="1" applyBorder="1" applyAlignment="1">
      <alignment horizontal="center"/>
    </xf>
    <xf numFmtId="0" fontId="2" fillId="7" borderId="125" xfId="0" applyFont="1" applyFill="1" applyBorder="1" applyAlignment="1">
      <alignment horizontal="center"/>
    </xf>
    <xf numFmtId="0" fontId="2" fillId="8" borderId="122" xfId="0" applyFont="1" applyFill="1" applyBorder="1" applyAlignment="1">
      <alignment horizontal="center"/>
    </xf>
    <xf numFmtId="0" fontId="2" fillId="8" borderId="123" xfId="0" applyFont="1" applyFill="1" applyBorder="1" applyAlignment="1">
      <alignment horizontal="center"/>
    </xf>
    <xf numFmtId="0" fontId="2" fillId="8" borderId="125" xfId="0" applyFont="1" applyFill="1" applyBorder="1" applyAlignment="1">
      <alignment horizontal="center"/>
    </xf>
    <xf numFmtId="0" fontId="2" fillId="0" borderId="54" xfId="0" applyFont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" fillId="0" borderId="57" xfId="0" applyFont="1" applyBorder="1" applyAlignment="1">
      <alignment horizontal="center"/>
    </xf>
    <xf numFmtId="0" fontId="2" fillId="0" borderId="55" xfId="0" applyFont="1" applyBorder="1" applyAlignment="1">
      <alignment horizontal="center"/>
    </xf>
    <xf numFmtId="0" fontId="2" fillId="6" borderId="56" xfId="0" applyFont="1" applyFill="1" applyBorder="1" applyAlignment="1">
      <alignment horizontal="center"/>
    </xf>
    <xf numFmtId="0" fontId="2" fillId="6" borderId="57" xfId="0" applyFont="1" applyFill="1" applyBorder="1" applyAlignment="1">
      <alignment horizontal="center"/>
    </xf>
    <xf numFmtId="0" fontId="2" fillId="7" borderId="6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58" xfId="0" applyFont="1" applyFill="1" applyBorder="1" applyAlignment="1">
      <alignment horizontal="center"/>
    </xf>
    <xf numFmtId="0" fontId="2" fillId="8" borderId="54" xfId="0" applyFont="1" applyFill="1" applyBorder="1" applyAlignment="1">
      <alignment horizontal="center"/>
    </xf>
    <xf numFmtId="0" fontId="2" fillId="8" borderId="53" xfId="0" applyFont="1" applyFill="1" applyBorder="1" applyAlignment="1">
      <alignment horizontal="center"/>
    </xf>
    <xf numFmtId="0" fontId="2" fillId="8" borderId="57" xfId="0" applyFont="1" applyFill="1" applyBorder="1" applyAlignment="1">
      <alignment horizontal="center"/>
    </xf>
    <xf numFmtId="0" fontId="2" fillId="8" borderId="5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4" borderId="68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5" borderId="68" xfId="0" applyFont="1" applyFill="1" applyBorder="1" applyAlignment="1">
      <alignment horizontal="center" vertical="center"/>
    </xf>
    <xf numFmtId="0" fontId="2" fillId="5" borderId="67" xfId="0" applyFont="1" applyFill="1" applyBorder="1" applyAlignment="1">
      <alignment horizontal="center" vertical="center"/>
    </xf>
    <xf numFmtId="0" fontId="2" fillId="5" borderId="69" xfId="0" applyFont="1" applyFill="1" applyBorder="1" applyAlignment="1">
      <alignment horizontal="center" vertical="center"/>
    </xf>
    <xf numFmtId="0" fontId="2" fillId="5" borderId="63" xfId="0" applyFont="1" applyFill="1" applyBorder="1" applyAlignment="1">
      <alignment horizontal="center" vertical="center"/>
    </xf>
    <xf numFmtId="0" fontId="4" fillId="0" borderId="37" xfId="0" applyFont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0" fontId="2" fillId="2" borderId="53" xfId="0" applyFont="1" applyFill="1" applyBorder="1" applyAlignment="1">
      <alignment horizontal="center"/>
    </xf>
    <xf numFmtId="0" fontId="2" fillId="2" borderId="57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58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60" xfId="0" applyFont="1" applyFill="1" applyBorder="1" applyAlignment="1">
      <alignment horizontal="center"/>
    </xf>
    <xf numFmtId="0" fontId="2" fillId="5" borderId="56" xfId="0" applyFont="1" applyFill="1" applyBorder="1" applyAlignment="1">
      <alignment horizontal="center"/>
    </xf>
    <xf numFmtId="0" fontId="2" fillId="5" borderId="53" xfId="0" applyFont="1" applyFill="1" applyBorder="1" applyAlignment="1">
      <alignment horizontal="center"/>
    </xf>
    <xf numFmtId="0" fontId="2" fillId="5" borderId="57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textRotation="180"/>
    </xf>
    <xf numFmtId="0" fontId="1" fillId="0" borderId="14" xfId="0" applyFont="1" applyBorder="1" applyAlignment="1">
      <alignment horizontal="center" vertical="center" textRotation="180"/>
    </xf>
    <xf numFmtId="0" fontId="1" fillId="0" borderId="40" xfId="0" applyFont="1" applyBorder="1" applyAlignment="1">
      <alignment horizontal="center" vertical="center" textRotation="180"/>
    </xf>
    <xf numFmtId="3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2">
    <cellStyle name="Normální" xfId="0" builtinId="0"/>
    <cellStyle name="normální 2" xfId="1"/>
  </cellStyles>
  <dxfs count="6">
    <dxf>
      <font>
        <b/>
        <i val="0"/>
        <color indexed="10"/>
      </font>
    </dxf>
    <dxf>
      <font>
        <b/>
        <i val="0"/>
        <color rgb="FF00B050"/>
        <name val="Cambria"/>
        <scheme val="none"/>
      </font>
    </dxf>
    <dxf>
      <font>
        <color rgb="FFFF0000"/>
      </font>
    </dxf>
    <dxf>
      <font>
        <b/>
        <i val="0"/>
        <color indexed="10"/>
      </font>
    </dxf>
    <dxf>
      <font>
        <b/>
        <i val="0"/>
        <color rgb="FF00B050"/>
        <name val="Cambria"/>
        <scheme val="none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BP1048576"/>
  <sheetViews>
    <sheetView tabSelected="1" view="pageBreakPreview" zoomScale="60" zoomScaleNormal="60" workbookViewId="0">
      <pane xSplit="5" ySplit="6" topLeftCell="AR7" activePane="bottomRight" state="frozen"/>
      <selection pane="topRight" activeCell="F1" sqref="F1"/>
      <selection pane="bottomLeft" activeCell="A7" sqref="A7"/>
      <selection pane="bottomRight" activeCell="D88" sqref="D88"/>
    </sheetView>
  </sheetViews>
  <sheetFormatPr defaultColWidth="9.140625" defaultRowHeight="15" x14ac:dyDescent="0.2"/>
  <cols>
    <col min="1" max="3" width="6.140625" style="4" customWidth="1"/>
    <col min="4" max="4" width="49" style="5" customWidth="1"/>
    <col min="5" max="6" width="9.140625" style="5" customWidth="1"/>
    <col min="7" max="7" width="12.5703125" style="5" customWidth="1"/>
    <col min="8" max="8" width="10.140625" style="5" customWidth="1"/>
    <col min="9" max="9" width="12.42578125" style="5" customWidth="1"/>
    <col min="10" max="16" width="9.140625" style="5" hidden="1" customWidth="1"/>
    <col min="17" max="17" width="6.85546875" style="5" customWidth="1"/>
    <col min="18" max="18" width="7.7109375" style="5" customWidth="1"/>
    <col min="19" max="50" width="9.140625" style="5" customWidth="1"/>
    <col min="51" max="51" width="10.28515625" style="4" customWidth="1"/>
    <col min="52" max="52" width="3.85546875" style="4" customWidth="1"/>
    <col min="53" max="53" width="3.140625" style="4" customWidth="1"/>
    <col min="54" max="54" width="13" style="4" customWidth="1"/>
    <col min="55" max="55" width="14.7109375" style="4" customWidth="1"/>
    <col min="56" max="56" width="8.42578125" style="4" customWidth="1"/>
    <col min="57" max="57" width="10.7109375" style="4" customWidth="1"/>
    <col min="58" max="58" width="13.28515625" style="4" customWidth="1"/>
    <col min="59" max="59" width="3.140625" style="4" customWidth="1"/>
    <col min="60" max="61" width="9.140625" style="4"/>
    <col min="62" max="62" width="3.7109375" style="5" customWidth="1"/>
    <col min="63" max="63" width="16.28515625" style="5" customWidth="1"/>
    <col min="64" max="64" width="12.5703125" style="5" customWidth="1"/>
    <col min="65" max="65" width="165.7109375" style="5" customWidth="1"/>
    <col min="66" max="16384" width="9.140625" style="5"/>
  </cols>
  <sheetData>
    <row r="1" spans="1:68" ht="15.75" thickTop="1" x14ac:dyDescent="0.2">
      <c r="A1" s="311" t="s">
        <v>0</v>
      </c>
      <c r="B1" s="311" t="s">
        <v>1</v>
      </c>
      <c r="C1" s="1"/>
      <c r="D1" s="314">
        <v>802000</v>
      </c>
      <c r="E1" s="2"/>
      <c r="F1" s="3"/>
      <c r="G1" s="303" t="s">
        <v>2</v>
      </c>
      <c r="H1" s="304"/>
      <c r="I1" s="306"/>
      <c r="J1" s="315" t="s">
        <v>3</v>
      </c>
      <c r="K1" s="316"/>
      <c r="L1" s="316"/>
      <c r="M1" s="317"/>
      <c r="N1" s="299" t="s">
        <v>4</v>
      </c>
      <c r="O1" s="299"/>
      <c r="P1" s="302"/>
      <c r="Q1" s="298" t="s">
        <v>5</v>
      </c>
      <c r="R1" s="299"/>
      <c r="S1" s="299"/>
      <c r="T1" s="299"/>
      <c r="U1" s="300"/>
      <c r="V1" s="301" t="s">
        <v>6</v>
      </c>
      <c r="W1" s="299"/>
      <c r="X1" s="299"/>
      <c r="Y1" s="299"/>
      <c r="Z1" s="299"/>
      <c r="AA1" s="299"/>
      <c r="AB1" s="299"/>
      <c r="AC1" s="299"/>
      <c r="AD1" s="299"/>
      <c r="AE1" s="299"/>
      <c r="AF1" s="299"/>
      <c r="AG1" s="302"/>
      <c r="AH1" s="303" t="s">
        <v>7</v>
      </c>
      <c r="AI1" s="304"/>
      <c r="AJ1" s="305"/>
      <c r="AK1" s="305"/>
      <c r="AL1" s="306"/>
      <c r="AM1" s="307" t="s">
        <v>8</v>
      </c>
      <c r="AN1" s="305"/>
      <c r="AO1" s="308" t="s">
        <v>9</v>
      </c>
      <c r="AP1" s="309"/>
      <c r="AQ1" s="309"/>
      <c r="AR1" s="309"/>
      <c r="AS1" s="310"/>
      <c r="AT1" s="303" t="s">
        <v>10</v>
      </c>
      <c r="AU1" s="304"/>
      <c r="AV1" s="304"/>
      <c r="AW1" s="305"/>
      <c r="AX1" s="306"/>
    </row>
    <row r="2" spans="1:68" ht="16.5" thickBot="1" x14ac:dyDescent="0.3">
      <c r="A2" s="312"/>
      <c r="B2" s="312"/>
      <c r="C2" s="6"/>
      <c r="D2" s="291"/>
      <c r="E2" s="7" t="s">
        <v>11</v>
      </c>
      <c r="F2" s="8" t="s">
        <v>12</v>
      </c>
      <c r="G2" s="9" t="s">
        <v>13</v>
      </c>
      <c r="H2" s="10" t="s">
        <v>5</v>
      </c>
      <c r="I2" s="11" t="s">
        <v>6</v>
      </c>
      <c r="J2" s="12" t="s">
        <v>14</v>
      </c>
      <c r="K2" s="10" t="s">
        <v>15</v>
      </c>
      <c r="L2" s="10" t="s">
        <v>16</v>
      </c>
      <c r="M2" s="13" t="s">
        <v>17</v>
      </c>
      <c r="N2" s="12" t="s">
        <v>14</v>
      </c>
      <c r="O2" s="10" t="s">
        <v>15</v>
      </c>
      <c r="P2" s="10" t="s">
        <v>16</v>
      </c>
      <c r="Q2" s="286" t="s">
        <v>18</v>
      </c>
      <c r="R2" s="287"/>
      <c r="S2" s="14" t="s">
        <v>19</v>
      </c>
      <c r="T2" s="287" t="s">
        <v>20</v>
      </c>
      <c r="U2" s="288"/>
      <c r="V2" s="286" t="s">
        <v>21</v>
      </c>
      <c r="W2" s="289"/>
      <c r="X2" s="290" t="s">
        <v>22</v>
      </c>
      <c r="Y2" s="287"/>
      <c r="Z2" s="289"/>
      <c r="AA2" s="290" t="s">
        <v>23</v>
      </c>
      <c r="AB2" s="289"/>
      <c r="AC2" s="14"/>
      <c r="AD2" s="13" t="s">
        <v>24</v>
      </c>
      <c r="AE2" s="13"/>
      <c r="AF2" s="13" t="s">
        <v>25</v>
      </c>
      <c r="AG2" s="13" t="s">
        <v>26</v>
      </c>
      <c r="AH2" s="9" t="s">
        <v>8</v>
      </c>
      <c r="AI2" s="10" t="s">
        <v>27</v>
      </c>
      <c r="AJ2" s="13" t="s">
        <v>28</v>
      </c>
      <c r="AK2" s="13" t="s">
        <v>29</v>
      </c>
      <c r="AL2" s="11" t="s">
        <v>30</v>
      </c>
      <c r="AM2" s="12" t="s">
        <v>31</v>
      </c>
      <c r="AN2" s="13" t="s">
        <v>32</v>
      </c>
      <c r="AO2" s="9" t="s">
        <v>33</v>
      </c>
      <c r="AP2" s="10" t="s">
        <v>34</v>
      </c>
      <c r="AQ2" s="10" t="s">
        <v>35</v>
      </c>
      <c r="AR2" s="10" t="s">
        <v>36</v>
      </c>
      <c r="AS2" s="11" t="s">
        <v>37</v>
      </c>
      <c r="AT2" s="9" t="s">
        <v>33</v>
      </c>
      <c r="AU2" s="10" t="s">
        <v>34</v>
      </c>
      <c r="AV2" s="10" t="s">
        <v>35</v>
      </c>
      <c r="AW2" s="10" t="s">
        <v>36</v>
      </c>
      <c r="AX2" s="11" t="s">
        <v>37</v>
      </c>
      <c r="BE2" s="15" t="s">
        <v>38</v>
      </c>
      <c r="BF2" s="5"/>
    </row>
    <row r="3" spans="1:68" ht="16.5" thickTop="1" x14ac:dyDescent="0.25">
      <c r="A3" s="312"/>
      <c r="B3" s="312"/>
      <c r="C3" s="6"/>
      <c r="D3" s="291" t="s">
        <v>39</v>
      </c>
      <c r="E3" s="16">
        <f>COUNTA(E7:E109)</f>
        <v>0</v>
      </c>
      <c r="F3" s="17">
        <f>SUBTOTAL(9,F7:F109)</f>
        <v>96</v>
      </c>
      <c r="G3" s="18">
        <f>SUBTOTAL(9,G7:G109)</f>
        <v>0</v>
      </c>
      <c r="H3" s="19">
        <f>SUBTOTAL(9,H7:H109)</f>
        <v>36</v>
      </c>
      <c r="I3" s="20">
        <f>SUBTOTAL(9,I7:I109)</f>
        <v>60</v>
      </c>
      <c r="J3" s="21">
        <f t="shared" ref="J3:P3" si="0">SUBTOTAL(3,J7:J109)</f>
        <v>0</v>
      </c>
      <c r="K3" s="19">
        <f t="shared" si="0"/>
        <v>0</v>
      </c>
      <c r="L3" s="19">
        <f t="shared" si="0"/>
        <v>0</v>
      </c>
      <c r="M3" s="22">
        <f t="shared" si="0"/>
        <v>0</v>
      </c>
      <c r="N3" s="21">
        <f t="shared" si="0"/>
        <v>0</v>
      </c>
      <c r="O3" s="19">
        <f t="shared" si="0"/>
        <v>0</v>
      </c>
      <c r="P3" s="19">
        <f t="shared" si="0"/>
        <v>0</v>
      </c>
      <c r="Q3" s="293">
        <f>SUBTOTAL(3,Q7:Q109)+SUBTOTAL(3,R7:R109)</f>
        <v>11</v>
      </c>
      <c r="R3" s="294"/>
      <c r="S3" s="23">
        <f>SUBTOTAL(3,S7:S109)</f>
        <v>7</v>
      </c>
      <c r="T3" s="23">
        <f>SUBTOTAL(3,T7:T109)</f>
        <v>9</v>
      </c>
      <c r="U3" s="20">
        <f>SUBTOTAL(3,U7:U109)</f>
        <v>9</v>
      </c>
      <c r="V3" s="295">
        <f>SUBTOTAL(3,V7:V109)+SUBTOTAL(3,W7:W109)</f>
        <v>23</v>
      </c>
      <c r="W3" s="274"/>
      <c r="X3" s="274">
        <f>SUBTOTAL(3,X7:X109)+SUBTOTAL(3,Y7:Y109)+SUBTOTAL(3,Z7:Z109)</f>
        <v>21</v>
      </c>
      <c r="Y3" s="274"/>
      <c r="Z3" s="274"/>
      <c r="AA3" s="296">
        <f>SUBTOTAL(3,AA7:AA109)+SUBTOTAL(3,AB7:AB109)+SUBTOTAL(3,AC7:AC109)</f>
        <v>5</v>
      </c>
      <c r="AB3" s="294"/>
      <c r="AC3" s="297"/>
      <c r="AD3" s="274">
        <f>SUBTOTAL(3,AD7:AD109)+SUBTOTAL(3,AE7:AE109)</f>
        <v>4</v>
      </c>
      <c r="AE3" s="274"/>
      <c r="AF3" s="22">
        <f>SUBTOTAL(3,AF7:AF109)</f>
        <v>5</v>
      </c>
      <c r="AG3" s="22">
        <f>SUBTOTAL(3,AG7:AG109)</f>
        <v>2</v>
      </c>
      <c r="AH3" s="18">
        <f t="shared" ref="AH3:AX3" si="1">SUBTOTAL(9,AH7:AH109)</f>
        <v>465</v>
      </c>
      <c r="AI3" s="19">
        <f t="shared" si="1"/>
        <v>131</v>
      </c>
      <c r="AJ3" s="22">
        <f t="shared" si="1"/>
        <v>596</v>
      </c>
      <c r="AK3" s="22">
        <f t="shared" si="1"/>
        <v>147</v>
      </c>
      <c r="AL3" s="20">
        <f t="shared" si="1"/>
        <v>743</v>
      </c>
      <c r="AM3" s="21">
        <f t="shared" si="1"/>
        <v>432</v>
      </c>
      <c r="AN3" s="22">
        <f t="shared" si="1"/>
        <v>16</v>
      </c>
      <c r="AO3" s="18">
        <f t="shared" si="1"/>
        <v>13</v>
      </c>
      <c r="AP3" s="19">
        <f t="shared" si="1"/>
        <v>5</v>
      </c>
      <c r="AQ3" s="19">
        <f t="shared" si="1"/>
        <v>39</v>
      </c>
      <c r="AR3" s="19">
        <f t="shared" si="1"/>
        <v>5</v>
      </c>
      <c r="AS3" s="20">
        <f t="shared" si="1"/>
        <v>41</v>
      </c>
      <c r="AT3" s="18">
        <f t="shared" si="1"/>
        <v>4</v>
      </c>
      <c r="AU3" s="19">
        <f t="shared" si="1"/>
        <v>27</v>
      </c>
      <c r="AV3" s="19">
        <f t="shared" si="1"/>
        <v>0</v>
      </c>
      <c r="AW3" s="19">
        <f t="shared" si="1"/>
        <v>12</v>
      </c>
      <c r="AX3" s="20">
        <f t="shared" si="1"/>
        <v>2</v>
      </c>
      <c r="BE3" s="15" t="s">
        <v>40</v>
      </c>
      <c r="BF3" s="15" t="s">
        <v>38</v>
      </c>
      <c r="BG3" s="24"/>
    </row>
    <row r="4" spans="1:68" ht="16.5" thickBot="1" x14ac:dyDescent="0.3">
      <c r="A4" s="313"/>
      <c r="B4" s="313"/>
      <c r="C4" s="25"/>
      <c r="D4" s="292"/>
      <c r="E4" s="26"/>
      <c r="F4" s="27"/>
      <c r="G4" s="28">
        <f>SUBTOTAL(3,G7:G109)</f>
        <v>27</v>
      </c>
      <c r="H4" s="29"/>
      <c r="I4" s="30"/>
      <c r="J4" s="31"/>
      <c r="K4" s="29"/>
      <c r="L4" s="29"/>
      <c r="M4" s="32"/>
      <c r="N4" s="33"/>
      <c r="O4" s="33"/>
      <c r="P4" s="33"/>
      <c r="Q4" s="34"/>
      <c r="R4" s="33"/>
      <c r="S4" s="33"/>
      <c r="T4" s="33"/>
      <c r="U4" s="30"/>
      <c r="V4" s="31"/>
      <c r="W4" s="31"/>
      <c r="X4" s="29"/>
      <c r="Y4" s="29"/>
      <c r="Z4" s="29"/>
      <c r="AA4" s="29"/>
      <c r="AB4" s="32"/>
      <c r="AC4" s="32"/>
      <c r="AD4" s="32"/>
      <c r="AE4" s="32"/>
      <c r="AF4" s="32"/>
      <c r="AG4" s="33"/>
      <c r="AH4" s="34"/>
      <c r="AI4" s="29"/>
      <c r="AJ4" s="32"/>
      <c r="AK4" s="32"/>
      <c r="AL4" s="30"/>
      <c r="AM4" s="31"/>
      <c r="AN4" s="32"/>
      <c r="AO4" s="34"/>
      <c r="AP4" s="29"/>
      <c r="AQ4" s="29"/>
      <c r="AR4" s="29"/>
      <c r="AS4" s="30"/>
      <c r="AT4" s="34"/>
      <c r="AU4" s="29"/>
      <c r="AV4" s="29"/>
      <c r="AW4" s="29"/>
      <c r="AX4" s="30"/>
      <c r="BC4" s="24" t="s">
        <v>41</v>
      </c>
      <c r="BD4" s="35"/>
      <c r="BE4" s="24" t="s">
        <v>42</v>
      </c>
      <c r="BF4" s="15" t="s">
        <v>42</v>
      </c>
      <c r="BG4" s="24"/>
      <c r="BH4" s="35"/>
      <c r="BI4" s="35"/>
    </row>
    <row r="5" spans="1:68" ht="16.5" thickTop="1" x14ac:dyDescent="0.25">
      <c r="A5" s="36" t="s">
        <v>43</v>
      </c>
      <c r="B5" s="36" t="s">
        <v>43</v>
      </c>
      <c r="C5" s="37"/>
      <c r="D5" s="38" t="s">
        <v>44</v>
      </c>
      <c r="E5" s="37" t="s">
        <v>45</v>
      </c>
      <c r="F5" s="254" t="s">
        <v>46</v>
      </c>
      <c r="G5" s="255"/>
      <c r="H5" s="255"/>
      <c r="I5" s="257"/>
      <c r="J5" s="275" t="s">
        <v>47</v>
      </c>
      <c r="K5" s="276"/>
      <c r="L5" s="276"/>
      <c r="M5" s="277"/>
      <c r="N5" s="278" t="s">
        <v>48</v>
      </c>
      <c r="O5" s="278"/>
      <c r="P5" s="279"/>
      <c r="Q5" s="280" t="s">
        <v>49</v>
      </c>
      <c r="R5" s="281"/>
      <c r="S5" s="281"/>
      <c r="T5" s="281"/>
      <c r="U5" s="282"/>
      <c r="V5" s="283" t="s">
        <v>50</v>
      </c>
      <c r="W5" s="283"/>
      <c r="X5" s="284"/>
      <c r="Y5" s="284"/>
      <c r="Z5" s="284"/>
      <c r="AA5" s="284"/>
      <c r="AB5" s="285"/>
      <c r="AC5" s="285"/>
      <c r="AD5" s="285"/>
      <c r="AE5" s="285"/>
      <c r="AF5" s="285"/>
      <c r="AG5" s="39"/>
      <c r="AH5" s="254" t="s">
        <v>51</v>
      </c>
      <c r="AI5" s="255"/>
      <c r="AJ5" s="256"/>
      <c r="AK5" s="256"/>
      <c r="AL5" s="257"/>
      <c r="AM5" s="258" t="s">
        <v>52</v>
      </c>
      <c r="AN5" s="259"/>
      <c r="AO5" s="260" t="s">
        <v>9</v>
      </c>
      <c r="AP5" s="261"/>
      <c r="AQ5" s="261"/>
      <c r="AR5" s="261"/>
      <c r="AS5" s="262"/>
      <c r="AT5" s="263" t="s">
        <v>10</v>
      </c>
      <c r="AU5" s="264"/>
      <c r="AV5" s="264"/>
      <c r="AW5" s="265"/>
      <c r="AX5" s="266"/>
      <c r="BC5" s="24" t="s">
        <v>53</v>
      </c>
      <c r="BE5" s="24" t="s">
        <v>54</v>
      </c>
      <c r="BF5" s="24" t="s">
        <v>54</v>
      </c>
      <c r="BG5" s="24"/>
      <c r="BH5" s="267" t="s">
        <v>55</v>
      </c>
      <c r="BI5" s="267"/>
      <c r="BJ5" s="40"/>
      <c r="BK5" s="24" t="s">
        <v>42</v>
      </c>
      <c r="BL5" s="24" t="s">
        <v>40</v>
      </c>
    </row>
    <row r="6" spans="1:68" ht="16.5" thickBot="1" x14ac:dyDescent="0.3">
      <c r="A6" s="41" t="s">
        <v>56</v>
      </c>
      <c r="B6" s="41" t="s">
        <v>56</v>
      </c>
      <c r="C6" s="42"/>
      <c r="D6" s="43" t="s">
        <v>57</v>
      </c>
      <c r="E6" s="44" t="s">
        <v>57</v>
      </c>
      <c r="F6" s="45" t="s">
        <v>30</v>
      </c>
      <c r="G6" s="43" t="s">
        <v>13</v>
      </c>
      <c r="H6" s="43" t="s">
        <v>5</v>
      </c>
      <c r="I6" s="46" t="s">
        <v>6</v>
      </c>
      <c r="J6" s="47" t="s">
        <v>14</v>
      </c>
      <c r="K6" s="48" t="s">
        <v>15</v>
      </c>
      <c r="L6" s="48" t="s">
        <v>16</v>
      </c>
      <c r="M6" s="48" t="s">
        <v>17</v>
      </c>
      <c r="N6" s="49" t="s">
        <v>14</v>
      </c>
      <c r="O6" s="49" t="s">
        <v>15</v>
      </c>
      <c r="P6" s="49" t="s">
        <v>16</v>
      </c>
      <c r="Q6" s="268" t="s">
        <v>18</v>
      </c>
      <c r="R6" s="269"/>
      <c r="S6" s="50" t="s">
        <v>58</v>
      </c>
      <c r="T6" s="50" t="s">
        <v>59</v>
      </c>
      <c r="U6" s="51" t="s">
        <v>60</v>
      </c>
      <c r="V6" s="270" t="s">
        <v>21</v>
      </c>
      <c r="W6" s="271"/>
      <c r="X6" s="272" t="s">
        <v>22</v>
      </c>
      <c r="Y6" s="273"/>
      <c r="Z6" s="271"/>
      <c r="AA6" s="272" t="s">
        <v>23</v>
      </c>
      <c r="AB6" s="273"/>
      <c r="AC6" s="271"/>
      <c r="AD6" s="272" t="s">
        <v>24</v>
      </c>
      <c r="AE6" s="271"/>
      <c r="AF6" s="52" t="s">
        <v>25</v>
      </c>
      <c r="AG6" s="53" t="s">
        <v>26</v>
      </c>
      <c r="AH6" s="54" t="s">
        <v>8</v>
      </c>
      <c r="AI6" s="55" t="s">
        <v>27</v>
      </c>
      <c r="AJ6" s="55" t="s">
        <v>28</v>
      </c>
      <c r="AK6" s="55" t="s">
        <v>29</v>
      </c>
      <c r="AL6" s="56" t="s">
        <v>30</v>
      </c>
      <c r="AM6" s="57" t="s">
        <v>31</v>
      </c>
      <c r="AN6" s="58" t="s">
        <v>32</v>
      </c>
      <c r="AO6" s="59" t="s">
        <v>33</v>
      </c>
      <c r="AP6" s="60" t="s">
        <v>34</v>
      </c>
      <c r="AQ6" s="60" t="s">
        <v>35</v>
      </c>
      <c r="AR6" s="60" t="s">
        <v>36</v>
      </c>
      <c r="AS6" s="61" t="s">
        <v>37</v>
      </c>
      <c r="AT6" s="62" t="s">
        <v>33</v>
      </c>
      <c r="AU6" s="63" t="s">
        <v>34</v>
      </c>
      <c r="AV6" s="63" t="s">
        <v>35</v>
      </c>
      <c r="AW6" s="63" t="s">
        <v>36</v>
      </c>
      <c r="AX6" s="64" t="s">
        <v>37</v>
      </c>
      <c r="AY6" s="24" t="s">
        <v>61</v>
      </c>
      <c r="AZ6" s="65"/>
      <c r="BA6" s="66"/>
      <c r="BB6" s="24" t="s">
        <v>55</v>
      </c>
      <c r="BC6" s="24" t="s">
        <v>62</v>
      </c>
      <c r="BH6" s="67" t="s">
        <v>63</v>
      </c>
      <c r="BI6" s="67" t="s">
        <v>64</v>
      </c>
      <c r="BJ6" s="68"/>
      <c r="BK6" s="69">
        <f>SUBTOTAL(9,BK7:BK110)</f>
        <v>31000</v>
      </c>
      <c r="BL6" s="70">
        <f>SUBTOTAL(9,BL7:BL110)</f>
        <v>0</v>
      </c>
      <c r="BM6" s="40" t="s">
        <v>65</v>
      </c>
    </row>
    <row r="7" spans="1:68" ht="16.5" hidden="1" thickTop="1" x14ac:dyDescent="0.25">
      <c r="A7" s="71">
        <v>1</v>
      </c>
      <c r="B7" s="72">
        <v>1</v>
      </c>
      <c r="C7" s="73" t="s">
        <v>66</v>
      </c>
      <c r="D7" s="74" t="s">
        <v>67</v>
      </c>
      <c r="E7" s="75"/>
      <c r="F7" s="76">
        <f>SUM(G7:I7)</f>
        <v>6</v>
      </c>
      <c r="G7" s="77">
        <f>COUNTA(J7:P7)</f>
        <v>1</v>
      </c>
      <c r="H7" s="78">
        <f t="shared" ref="H7:H70" si="2">COUNTA(Q7:U7)</f>
        <v>1</v>
      </c>
      <c r="I7" s="79">
        <f>COUNTA(V7:AG7)</f>
        <v>4</v>
      </c>
      <c r="J7" s="80"/>
      <c r="K7" s="81"/>
      <c r="L7" s="81"/>
      <c r="M7" s="81" t="s">
        <v>68</v>
      </c>
      <c r="N7" s="82"/>
      <c r="O7" s="82"/>
      <c r="P7" s="82"/>
      <c r="Q7" s="83"/>
      <c r="R7" s="84"/>
      <c r="S7" s="84"/>
      <c r="T7" s="84" t="s">
        <v>68</v>
      </c>
      <c r="U7" s="85"/>
      <c r="V7" s="86" t="s">
        <v>69</v>
      </c>
      <c r="W7" s="87"/>
      <c r="X7" s="88" t="s">
        <v>70</v>
      </c>
      <c r="Y7" s="88"/>
      <c r="Z7" s="88"/>
      <c r="AA7" s="88"/>
      <c r="AB7" s="88"/>
      <c r="AC7" s="88"/>
      <c r="AD7" s="88" t="s">
        <v>71</v>
      </c>
      <c r="AE7" s="89"/>
      <c r="AF7" s="90"/>
      <c r="AG7" s="91" t="s">
        <v>72</v>
      </c>
      <c r="AH7" s="92">
        <f>SUM(AM7+AN7+AO7+AT7)</f>
        <v>29</v>
      </c>
      <c r="AI7" s="93">
        <f>SUM(AP7+AQ7+AR7+AS7+AU7+AV7+AW7+AX7)</f>
        <v>14</v>
      </c>
      <c r="AJ7" s="93">
        <f>+AH7+AI7</f>
        <v>43</v>
      </c>
      <c r="AK7" s="93">
        <v>1</v>
      </c>
      <c r="AL7" s="94">
        <f>+AJ7+AK7</f>
        <v>44</v>
      </c>
      <c r="AM7" s="95">
        <v>24</v>
      </c>
      <c r="AN7" s="96">
        <v>0</v>
      </c>
      <c r="AO7" s="97">
        <v>5</v>
      </c>
      <c r="AP7" s="98">
        <v>2</v>
      </c>
      <c r="AQ7" s="98">
        <v>1</v>
      </c>
      <c r="AR7" s="98">
        <v>5</v>
      </c>
      <c r="AS7" s="99">
        <v>4</v>
      </c>
      <c r="AT7" s="100">
        <v>0</v>
      </c>
      <c r="AU7" s="101">
        <v>0</v>
      </c>
      <c r="AV7" s="101">
        <v>1</v>
      </c>
      <c r="AW7" s="101">
        <v>0</v>
      </c>
      <c r="AX7" s="102">
        <v>1</v>
      </c>
      <c r="AZ7" s="103"/>
      <c r="BA7" s="66"/>
      <c r="BB7" s="4" t="str">
        <f>IF(AI7&gt;0,"MÁ","NEMÁ")</f>
        <v>MÁ</v>
      </c>
      <c r="BC7" s="104">
        <f t="shared" ref="BC7:BC70" si="3">IF(+F7&gt;0,IF(F7&gt;4,8,4),0)</f>
        <v>8</v>
      </c>
      <c r="BD7" s="105">
        <f>IF(BI7&gt;=BC7,0,1)</f>
        <v>1</v>
      </c>
      <c r="BE7" s="105">
        <f>IF(G7&gt;0,+G7+H7+I7,0)</f>
        <v>6</v>
      </c>
      <c r="BF7" s="105">
        <f>IF(BE7&gt;0,0,+H7+I7)</f>
        <v>0</v>
      </c>
      <c r="BG7" s="105"/>
      <c r="BH7" s="106">
        <f>+AI7</f>
        <v>14</v>
      </c>
      <c r="BI7" s="107"/>
      <c r="BJ7" s="106"/>
      <c r="BK7" s="108">
        <f>(IF(DG7&gt;=BC7,0,(BC7-BI7)*500))*IF(BF7&gt;0,1,0)</f>
        <v>0</v>
      </c>
      <c r="BL7" s="108">
        <f>(IF(DG7&gt;=BC7,0,(BC7-BI7)*500))*IF(BE7&gt;0,1,0)</f>
        <v>4000</v>
      </c>
      <c r="BM7" s="106"/>
      <c r="BN7" s="106"/>
      <c r="BO7" s="106"/>
      <c r="BP7" s="106"/>
    </row>
    <row r="8" spans="1:68" ht="16.5" hidden="1" thickTop="1" x14ac:dyDescent="0.25">
      <c r="A8" s="109">
        <v>2</v>
      </c>
      <c r="B8" s="110">
        <v>2</v>
      </c>
      <c r="C8" s="111" t="s">
        <v>66</v>
      </c>
      <c r="D8" s="112" t="s">
        <v>73</v>
      </c>
      <c r="E8" s="113"/>
      <c r="F8" s="114">
        <f t="shared" ref="F8:F69" si="4">SUM(G8:I8)</f>
        <v>2</v>
      </c>
      <c r="G8" s="115">
        <f t="shared" ref="G8:G71" si="5">COUNTA(J8:P8)</f>
        <v>0</v>
      </c>
      <c r="H8" s="116">
        <f t="shared" si="2"/>
        <v>0</v>
      </c>
      <c r="I8" s="117">
        <f t="shared" ref="I8:I71" si="6">COUNTA(V8:AG8)</f>
        <v>2</v>
      </c>
      <c r="J8" s="118"/>
      <c r="K8" s="119"/>
      <c r="L8" s="119"/>
      <c r="M8" s="119"/>
      <c r="N8" s="120"/>
      <c r="O8" s="120"/>
      <c r="P8" s="120"/>
      <c r="Q8" s="121"/>
      <c r="R8" s="122"/>
      <c r="S8" s="122"/>
      <c r="T8" s="122"/>
      <c r="U8" s="123"/>
      <c r="V8" s="124"/>
      <c r="W8" s="125"/>
      <c r="X8" s="126"/>
      <c r="Y8" s="126"/>
      <c r="Z8" s="126"/>
      <c r="AA8" s="126"/>
      <c r="AB8" s="126"/>
      <c r="AC8" s="126"/>
      <c r="AD8" s="126"/>
      <c r="AE8" s="127"/>
      <c r="AF8" s="128" t="s">
        <v>68</v>
      </c>
      <c r="AG8" s="129" t="s">
        <v>74</v>
      </c>
      <c r="AH8" s="130">
        <f t="shared" ref="AH8:AH70" si="7">SUM(AM8+AN8+AO8+AT8)</f>
        <v>6</v>
      </c>
      <c r="AI8" s="131">
        <f t="shared" ref="AI8:AI70" si="8">SUM(AP8+AQ8+AR8+AS8+AU8+AV8+AW8+AX8)</f>
        <v>6</v>
      </c>
      <c r="AJ8" s="131">
        <f t="shared" ref="AJ8:AJ71" si="9">+AH8+AI8</f>
        <v>12</v>
      </c>
      <c r="AK8" s="131">
        <v>0</v>
      </c>
      <c r="AL8" s="132">
        <f t="shared" ref="AL8:AL71" si="10">+AJ8+AK8</f>
        <v>12</v>
      </c>
      <c r="AM8" s="133">
        <v>6</v>
      </c>
      <c r="AN8" s="134">
        <v>0</v>
      </c>
      <c r="AO8" s="135">
        <v>0</v>
      </c>
      <c r="AP8" s="136">
        <v>4</v>
      </c>
      <c r="AQ8" s="136">
        <v>0</v>
      </c>
      <c r="AR8" s="136">
        <v>1</v>
      </c>
      <c r="AS8" s="137">
        <v>1</v>
      </c>
      <c r="AT8" s="138">
        <v>0</v>
      </c>
      <c r="AU8" s="139">
        <v>0</v>
      </c>
      <c r="AV8" s="139">
        <v>0</v>
      </c>
      <c r="AW8" s="139">
        <v>0</v>
      </c>
      <c r="AX8" s="140">
        <v>0</v>
      </c>
      <c r="AZ8" s="66"/>
      <c r="BA8" s="66"/>
      <c r="BB8" s="4" t="str">
        <f t="shared" ref="BB8:BB71" si="11">IF(AI8&gt;0,"MÁ","NEMÁ")</f>
        <v>MÁ</v>
      </c>
      <c r="BC8" s="105">
        <f t="shared" si="3"/>
        <v>4</v>
      </c>
      <c r="BD8" s="105">
        <f t="shared" ref="BD8:BD71" si="12">IF(BI8&gt;=BC8,0,1)</f>
        <v>1</v>
      </c>
      <c r="BE8" s="105">
        <f t="shared" ref="BE8:BE71" si="13">IF(G8&gt;0,+G8+H8+I8,0)</f>
        <v>0</v>
      </c>
      <c r="BF8" s="105">
        <f t="shared" ref="BF8:BF71" si="14">IF(BE8&gt;0,0,+H8+I8)</f>
        <v>2</v>
      </c>
      <c r="BG8" s="105"/>
      <c r="BH8" s="106">
        <f t="shared" ref="BH8:BH71" si="15">+AI8</f>
        <v>6</v>
      </c>
      <c r="BI8" s="107"/>
      <c r="BJ8" s="106"/>
      <c r="BK8" s="108">
        <f t="shared" ref="BK8:BK71" si="16">(IF(DG8&gt;=BC8,0,(BC8-BI8)*500))*IF(BF8&gt;0,1,0)</f>
        <v>2000</v>
      </c>
      <c r="BL8" s="108">
        <f t="shared" ref="BL8:BL71" si="17">(IF(DG8&gt;=BC8,0,(BC8-BI8)*500))*IF(BE8&gt;0,1,0)</f>
        <v>0</v>
      </c>
      <c r="BM8" s="106"/>
      <c r="BN8" s="106"/>
      <c r="BO8" s="106"/>
      <c r="BP8" s="106"/>
    </row>
    <row r="9" spans="1:68" ht="16.5" thickTop="1" x14ac:dyDescent="0.25">
      <c r="A9" s="109">
        <v>3</v>
      </c>
      <c r="B9" s="110">
        <v>3</v>
      </c>
      <c r="C9" s="111" t="s">
        <v>66</v>
      </c>
      <c r="D9" s="141" t="s">
        <v>75</v>
      </c>
      <c r="E9" s="113"/>
      <c r="F9" s="114">
        <f t="shared" si="4"/>
        <v>3</v>
      </c>
      <c r="G9" s="115">
        <f t="shared" si="5"/>
        <v>0</v>
      </c>
      <c r="H9" s="116">
        <f t="shared" si="2"/>
        <v>1</v>
      </c>
      <c r="I9" s="117">
        <f t="shared" si="6"/>
        <v>2</v>
      </c>
      <c r="J9" s="118"/>
      <c r="K9" s="119"/>
      <c r="L9" s="119"/>
      <c r="M9" s="119"/>
      <c r="N9" s="120"/>
      <c r="O9" s="120"/>
      <c r="P9" s="120"/>
      <c r="Q9" s="121"/>
      <c r="R9" s="122"/>
      <c r="S9" s="122"/>
      <c r="T9" s="122" t="s">
        <v>68</v>
      </c>
      <c r="U9" s="123"/>
      <c r="V9" s="124" t="s">
        <v>74</v>
      </c>
      <c r="W9" s="125"/>
      <c r="X9" s="126" t="s">
        <v>69</v>
      </c>
      <c r="Y9" s="126"/>
      <c r="Z9" s="126"/>
      <c r="AA9" s="126"/>
      <c r="AB9" s="126"/>
      <c r="AC9" s="126"/>
      <c r="AD9" s="126"/>
      <c r="AE9" s="127"/>
      <c r="AF9" s="128"/>
      <c r="AG9" s="129"/>
      <c r="AH9" s="130">
        <f t="shared" si="7"/>
        <v>15</v>
      </c>
      <c r="AI9" s="131">
        <f t="shared" si="8"/>
        <v>1</v>
      </c>
      <c r="AJ9" s="131">
        <f t="shared" si="9"/>
        <v>16</v>
      </c>
      <c r="AK9" s="131">
        <v>3</v>
      </c>
      <c r="AL9" s="132">
        <f t="shared" si="10"/>
        <v>19</v>
      </c>
      <c r="AM9" s="133">
        <v>13</v>
      </c>
      <c r="AN9" s="134">
        <v>2</v>
      </c>
      <c r="AO9" s="135">
        <v>0</v>
      </c>
      <c r="AP9" s="136">
        <v>1</v>
      </c>
      <c r="AQ9" s="136">
        <v>0</v>
      </c>
      <c r="AR9" s="136">
        <v>0</v>
      </c>
      <c r="AS9" s="137">
        <v>0</v>
      </c>
      <c r="AT9" s="138">
        <v>0</v>
      </c>
      <c r="AU9" s="139">
        <v>0</v>
      </c>
      <c r="AV9" s="139">
        <v>0</v>
      </c>
      <c r="AW9" s="139">
        <v>0</v>
      </c>
      <c r="AX9" s="140">
        <v>0</v>
      </c>
      <c r="AY9" s="142" t="s">
        <v>76</v>
      </c>
      <c r="AZ9" s="66"/>
      <c r="BA9" s="66"/>
      <c r="BB9" s="66" t="str">
        <f t="shared" si="11"/>
        <v>MÁ</v>
      </c>
      <c r="BC9" s="105">
        <f t="shared" si="3"/>
        <v>4</v>
      </c>
      <c r="BD9" s="105">
        <f t="shared" si="12"/>
        <v>1</v>
      </c>
      <c r="BE9" s="105">
        <f t="shared" si="13"/>
        <v>0</v>
      </c>
      <c r="BF9" s="105">
        <f t="shared" si="14"/>
        <v>3</v>
      </c>
      <c r="BG9" s="105"/>
      <c r="BH9" s="106">
        <f t="shared" si="15"/>
        <v>1</v>
      </c>
      <c r="BI9" s="143">
        <v>1</v>
      </c>
      <c r="BJ9" s="106"/>
      <c r="BK9" s="144">
        <f t="shared" si="16"/>
        <v>1500</v>
      </c>
      <c r="BL9" s="108">
        <f t="shared" si="17"/>
        <v>0</v>
      </c>
      <c r="BM9" s="145" t="s">
        <v>77</v>
      </c>
      <c r="BN9" s="106"/>
      <c r="BO9" s="106"/>
      <c r="BP9" s="106"/>
    </row>
    <row r="10" spans="1:68" ht="15.75" hidden="1" x14ac:dyDescent="0.25">
      <c r="A10" s="109">
        <v>4</v>
      </c>
      <c r="B10" s="110">
        <v>4</v>
      </c>
      <c r="C10" s="111" t="s">
        <v>66</v>
      </c>
      <c r="D10" s="112" t="s">
        <v>78</v>
      </c>
      <c r="E10" s="113"/>
      <c r="F10" s="114">
        <f t="shared" si="4"/>
        <v>2</v>
      </c>
      <c r="G10" s="115">
        <f t="shared" si="5"/>
        <v>0</v>
      </c>
      <c r="H10" s="116">
        <f t="shared" si="2"/>
        <v>0</v>
      </c>
      <c r="I10" s="117">
        <f t="shared" si="6"/>
        <v>2</v>
      </c>
      <c r="J10" s="118"/>
      <c r="K10" s="119"/>
      <c r="L10" s="119"/>
      <c r="M10" s="119"/>
      <c r="N10" s="120"/>
      <c r="O10" s="120"/>
      <c r="P10" s="120"/>
      <c r="Q10" s="121"/>
      <c r="R10" s="122"/>
      <c r="S10" s="122"/>
      <c r="T10" s="122"/>
      <c r="U10" s="123"/>
      <c r="V10" s="124"/>
      <c r="W10" s="125"/>
      <c r="X10" s="126"/>
      <c r="Y10" s="126"/>
      <c r="Z10" s="126"/>
      <c r="AA10" s="126" t="s">
        <v>68</v>
      </c>
      <c r="AB10" s="126"/>
      <c r="AC10" s="126"/>
      <c r="AD10" s="126"/>
      <c r="AE10" s="127"/>
      <c r="AF10" s="128"/>
      <c r="AG10" s="129" t="s">
        <v>74</v>
      </c>
      <c r="AH10" s="130">
        <f t="shared" si="7"/>
        <v>9</v>
      </c>
      <c r="AI10" s="131">
        <f t="shared" si="8"/>
        <v>9</v>
      </c>
      <c r="AJ10" s="131">
        <f t="shared" si="9"/>
        <v>18</v>
      </c>
      <c r="AK10" s="131">
        <v>0</v>
      </c>
      <c r="AL10" s="132">
        <f t="shared" si="10"/>
        <v>18</v>
      </c>
      <c r="AM10" s="133">
        <v>8</v>
      </c>
      <c r="AN10" s="134">
        <v>0</v>
      </c>
      <c r="AO10" s="135">
        <v>0</v>
      </c>
      <c r="AP10" s="136">
        <v>3</v>
      </c>
      <c r="AQ10" s="136">
        <v>2</v>
      </c>
      <c r="AR10" s="136">
        <v>3</v>
      </c>
      <c r="AS10" s="137">
        <v>0</v>
      </c>
      <c r="AT10" s="138">
        <v>1</v>
      </c>
      <c r="AU10" s="139">
        <v>0</v>
      </c>
      <c r="AV10" s="139">
        <v>1</v>
      </c>
      <c r="AW10" s="139">
        <v>0</v>
      </c>
      <c r="AX10" s="140">
        <v>0</v>
      </c>
      <c r="AZ10" s="66"/>
      <c r="BA10" s="66"/>
      <c r="BB10" s="4" t="str">
        <f t="shared" si="11"/>
        <v>MÁ</v>
      </c>
      <c r="BC10" s="105">
        <f t="shared" si="3"/>
        <v>4</v>
      </c>
      <c r="BD10" s="105">
        <f t="shared" si="12"/>
        <v>1</v>
      </c>
      <c r="BE10" s="105">
        <f t="shared" si="13"/>
        <v>0</v>
      </c>
      <c r="BF10" s="105">
        <f t="shared" si="14"/>
        <v>2</v>
      </c>
      <c r="BG10" s="105"/>
      <c r="BH10" s="106">
        <f t="shared" si="15"/>
        <v>9</v>
      </c>
      <c r="BI10" s="107"/>
      <c r="BJ10" s="106"/>
      <c r="BK10" s="108">
        <f t="shared" si="16"/>
        <v>2000</v>
      </c>
      <c r="BL10" s="108">
        <f t="shared" si="17"/>
        <v>0</v>
      </c>
      <c r="BM10" s="106"/>
      <c r="BN10" s="106"/>
      <c r="BO10" s="106"/>
      <c r="BP10" s="106"/>
    </row>
    <row r="11" spans="1:68" ht="15.75" hidden="1" x14ac:dyDescent="0.25">
      <c r="A11" s="109">
        <v>5</v>
      </c>
      <c r="B11" s="110">
        <v>5</v>
      </c>
      <c r="C11" s="111" t="s">
        <v>66</v>
      </c>
      <c r="D11" s="112" t="s">
        <v>79</v>
      </c>
      <c r="E11" s="113"/>
      <c r="F11" s="114">
        <f t="shared" si="4"/>
        <v>2</v>
      </c>
      <c r="G11" s="115">
        <f t="shared" si="5"/>
        <v>0</v>
      </c>
      <c r="H11" s="116">
        <f t="shared" si="2"/>
        <v>0</v>
      </c>
      <c r="I11" s="117">
        <f t="shared" si="6"/>
        <v>2</v>
      </c>
      <c r="J11" s="118"/>
      <c r="K11" s="119"/>
      <c r="L11" s="119"/>
      <c r="M11" s="119"/>
      <c r="N11" s="120"/>
      <c r="O11" s="120"/>
      <c r="P11" s="120"/>
      <c r="Q11" s="121"/>
      <c r="R11" s="122"/>
      <c r="S11" s="122"/>
      <c r="T11" s="122"/>
      <c r="U11" s="123"/>
      <c r="V11" s="124"/>
      <c r="W11" s="125"/>
      <c r="X11" s="126"/>
      <c r="Y11" s="126"/>
      <c r="Z11" s="126"/>
      <c r="AA11" s="126" t="s">
        <v>68</v>
      </c>
      <c r="AB11" s="126"/>
      <c r="AC11" s="126"/>
      <c r="AD11" s="126"/>
      <c r="AE11" s="127"/>
      <c r="AF11" s="128" t="s">
        <v>74</v>
      </c>
      <c r="AG11" s="129"/>
      <c r="AH11" s="130">
        <f t="shared" si="7"/>
        <v>12</v>
      </c>
      <c r="AI11" s="131">
        <f t="shared" si="8"/>
        <v>0</v>
      </c>
      <c r="AJ11" s="131">
        <f t="shared" si="9"/>
        <v>12</v>
      </c>
      <c r="AK11" s="131">
        <v>0</v>
      </c>
      <c r="AL11" s="132">
        <f t="shared" si="10"/>
        <v>12</v>
      </c>
      <c r="AM11" s="133">
        <v>12</v>
      </c>
      <c r="AN11" s="134">
        <v>0</v>
      </c>
      <c r="AO11" s="135">
        <v>0</v>
      </c>
      <c r="AP11" s="136">
        <v>0</v>
      </c>
      <c r="AQ11" s="136">
        <v>0</v>
      </c>
      <c r="AR11" s="136">
        <v>0</v>
      </c>
      <c r="AS11" s="137">
        <v>0</v>
      </c>
      <c r="AT11" s="138">
        <v>0</v>
      </c>
      <c r="AU11" s="139">
        <v>0</v>
      </c>
      <c r="AV11" s="139">
        <v>0</v>
      </c>
      <c r="AW11" s="139">
        <v>0</v>
      </c>
      <c r="AX11" s="140">
        <v>0</v>
      </c>
      <c r="AZ11" s="66"/>
      <c r="BA11" s="66"/>
      <c r="BB11" s="4" t="str">
        <f t="shared" si="11"/>
        <v>NEMÁ</v>
      </c>
      <c r="BC11" s="105">
        <f t="shared" si="3"/>
        <v>4</v>
      </c>
      <c r="BD11" s="105">
        <f t="shared" si="12"/>
        <v>1</v>
      </c>
      <c r="BE11" s="105">
        <f t="shared" si="13"/>
        <v>0</v>
      </c>
      <c r="BF11" s="105">
        <f t="shared" si="14"/>
        <v>2</v>
      </c>
      <c r="BG11" s="105"/>
      <c r="BH11" s="106">
        <f t="shared" si="15"/>
        <v>0</v>
      </c>
      <c r="BI11" s="107"/>
      <c r="BJ11" s="106"/>
      <c r="BK11" s="108">
        <f t="shared" si="16"/>
        <v>2000</v>
      </c>
      <c r="BL11" s="108">
        <f t="shared" si="17"/>
        <v>0</v>
      </c>
      <c r="BM11" s="106"/>
      <c r="BN11" s="106"/>
      <c r="BO11" s="106"/>
      <c r="BP11" s="106"/>
    </row>
    <row r="12" spans="1:68" ht="15.75" hidden="1" x14ac:dyDescent="0.25">
      <c r="A12" s="109">
        <v>6</v>
      </c>
      <c r="B12" s="110">
        <v>6</v>
      </c>
      <c r="C12" s="111" t="s">
        <v>66</v>
      </c>
      <c r="D12" s="112" t="s">
        <v>80</v>
      </c>
      <c r="E12" s="113"/>
      <c r="F12" s="114">
        <f t="shared" si="4"/>
        <v>5</v>
      </c>
      <c r="G12" s="115">
        <f t="shared" si="5"/>
        <v>0</v>
      </c>
      <c r="H12" s="116">
        <f t="shared" si="2"/>
        <v>0</v>
      </c>
      <c r="I12" s="117">
        <f t="shared" si="6"/>
        <v>5</v>
      </c>
      <c r="J12" s="118"/>
      <c r="K12" s="119"/>
      <c r="L12" s="119"/>
      <c r="M12" s="119"/>
      <c r="N12" s="120"/>
      <c r="O12" s="120"/>
      <c r="P12" s="120"/>
      <c r="Q12" s="121"/>
      <c r="R12" s="122"/>
      <c r="S12" s="122"/>
      <c r="T12" s="122"/>
      <c r="U12" s="123"/>
      <c r="V12" s="124" t="s">
        <v>68</v>
      </c>
      <c r="W12" s="125"/>
      <c r="X12" s="126" t="s">
        <v>74</v>
      </c>
      <c r="Y12" s="126"/>
      <c r="Z12" s="126"/>
      <c r="AA12" s="126" t="s">
        <v>69</v>
      </c>
      <c r="AB12" s="126"/>
      <c r="AC12" s="126"/>
      <c r="AD12" s="126" t="s">
        <v>70</v>
      </c>
      <c r="AE12" s="127"/>
      <c r="AF12" s="128"/>
      <c r="AG12" s="129" t="s">
        <v>71</v>
      </c>
      <c r="AH12" s="130">
        <f t="shared" si="7"/>
        <v>22</v>
      </c>
      <c r="AI12" s="131">
        <f t="shared" si="8"/>
        <v>5</v>
      </c>
      <c r="AJ12" s="131">
        <f t="shared" si="9"/>
        <v>27</v>
      </c>
      <c r="AK12" s="131">
        <v>0</v>
      </c>
      <c r="AL12" s="132">
        <f t="shared" si="10"/>
        <v>27</v>
      </c>
      <c r="AM12" s="133">
        <v>17</v>
      </c>
      <c r="AN12" s="134">
        <v>0</v>
      </c>
      <c r="AO12" s="135">
        <v>5</v>
      </c>
      <c r="AP12" s="136">
        <v>0</v>
      </c>
      <c r="AQ12" s="136">
        <v>3</v>
      </c>
      <c r="AR12" s="136">
        <v>0</v>
      </c>
      <c r="AS12" s="137">
        <v>0</v>
      </c>
      <c r="AT12" s="138">
        <v>0</v>
      </c>
      <c r="AU12" s="139">
        <v>0</v>
      </c>
      <c r="AV12" s="139">
        <v>0</v>
      </c>
      <c r="AW12" s="139">
        <v>2</v>
      </c>
      <c r="AX12" s="140">
        <v>0</v>
      </c>
      <c r="AZ12" s="66"/>
      <c r="BA12" s="66"/>
      <c r="BB12" s="4" t="str">
        <f t="shared" si="11"/>
        <v>MÁ</v>
      </c>
      <c r="BC12" s="105">
        <f t="shared" si="3"/>
        <v>8</v>
      </c>
      <c r="BD12" s="105">
        <f t="shared" si="12"/>
        <v>1</v>
      </c>
      <c r="BE12" s="105">
        <f t="shared" si="13"/>
        <v>0</v>
      </c>
      <c r="BF12" s="105">
        <f t="shared" si="14"/>
        <v>5</v>
      </c>
      <c r="BG12" s="105"/>
      <c r="BH12" s="106">
        <f t="shared" si="15"/>
        <v>5</v>
      </c>
      <c r="BI12" s="107"/>
      <c r="BJ12" s="106"/>
      <c r="BK12" s="108">
        <f t="shared" si="16"/>
        <v>4000</v>
      </c>
      <c r="BL12" s="108">
        <f t="shared" si="17"/>
        <v>0</v>
      </c>
      <c r="BM12" s="106"/>
      <c r="BN12" s="106"/>
      <c r="BO12" s="106"/>
      <c r="BP12" s="106"/>
    </row>
    <row r="13" spans="1:68" ht="15.75" hidden="1" x14ac:dyDescent="0.25">
      <c r="A13" s="109">
        <v>7</v>
      </c>
      <c r="B13" s="110">
        <v>7</v>
      </c>
      <c r="C13" s="111" t="s">
        <v>66</v>
      </c>
      <c r="D13" s="112" t="s">
        <v>81</v>
      </c>
      <c r="E13" s="113"/>
      <c r="F13" s="114">
        <f t="shared" si="4"/>
        <v>2</v>
      </c>
      <c r="G13" s="115">
        <f t="shared" si="5"/>
        <v>0</v>
      </c>
      <c r="H13" s="116">
        <f t="shared" si="2"/>
        <v>0</v>
      </c>
      <c r="I13" s="117">
        <f t="shared" si="6"/>
        <v>2</v>
      </c>
      <c r="J13" s="118"/>
      <c r="K13" s="119"/>
      <c r="L13" s="119"/>
      <c r="M13" s="119"/>
      <c r="N13" s="120"/>
      <c r="O13" s="120"/>
      <c r="P13" s="120"/>
      <c r="Q13" s="121"/>
      <c r="R13" s="122"/>
      <c r="S13" s="122"/>
      <c r="T13" s="122"/>
      <c r="U13" s="123"/>
      <c r="V13" s="124"/>
      <c r="W13" s="125"/>
      <c r="X13" s="126"/>
      <c r="Y13" s="126"/>
      <c r="Z13" s="126"/>
      <c r="AA13" s="126" t="s">
        <v>68</v>
      </c>
      <c r="AB13" s="126"/>
      <c r="AC13" s="126"/>
      <c r="AD13" s="126" t="s">
        <v>74</v>
      </c>
      <c r="AE13" s="127"/>
      <c r="AF13" s="128"/>
      <c r="AG13" s="129"/>
      <c r="AH13" s="130">
        <f t="shared" si="7"/>
        <v>11</v>
      </c>
      <c r="AI13" s="131">
        <f t="shared" si="8"/>
        <v>0</v>
      </c>
      <c r="AJ13" s="131">
        <f t="shared" si="9"/>
        <v>11</v>
      </c>
      <c r="AK13" s="131">
        <v>2</v>
      </c>
      <c r="AL13" s="132">
        <f t="shared" si="10"/>
        <v>13</v>
      </c>
      <c r="AM13" s="133">
        <v>11</v>
      </c>
      <c r="AN13" s="134">
        <v>0</v>
      </c>
      <c r="AO13" s="135">
        <v>0</v>
      </c>
      <c r="AP13" s="136">
        <v>0</v>
      </c>
      <c r="AQ13" s="136">
        <v>0</v>
      </c>
      <c r="AR13" s="136">
        <v>0</v>
      </c>
      <c r="AS13" s="137">
        <v>0</v>
      </c>
      <c r="AT13" s="138">
        <v>0</v>
      </c>
      <c r="AU13" s="139">
        <v>0</v>
      </c>
      <c r="AV13" s="139">
        <v>0</v>
      </c>
      <c r="AW13" s="139">
        <v>0</v>
      </c>
      <c r="AX13" s="140">
        <v>0</v>
      </c>
      <c r="AZ13" s="66"/>
      <c r="BA13" s="66"/>
      <c r="BB13" s="4" t="str">
        <f t="shared" si="11"/>
        <v>NEMÁ</v>
      </c>
      <c r="BC13" s="105">
        <f t="shared" si="3"/>
        <v>4</v>
      </c>
      <c r="BD13" s="105">
        <f t="shared" si="12"/>
        <v>1</v>
      </c>
      <c r="BE13" s="105">
        <f t="shared" si="13"/>
        <v>0</v>
      </c>
      <c r="BF13" s="105">
        <f t="shared" si="14"/>
        <v>2</v>
      </c>
      <c r="BG13" s="105"/>
      <c r="BH13" s="106">
        <f t="shared" si="15"/>
        <v>0</v>
      </c>
      <c r="BI13" s="107"/>
      <c r="BJ13" s="106"/>
      <c r="BK13" s="108">
        <f t="shared" si="16"/>
        <v>2000</v>
      </c>
      <c r="BL13" s="108">
        <f t="shared" si="17"/>
        <v>0</v>
      </c>
      <c r="BM13" s="106"/>
      <c r="BN13" s="106"/>
      <c r="BO13" s="106"/>
      <c r="BP13" s="106"/>
    </row>
    <row r="14" spans="1:68" ht="15.75" hidden="1" x14ac:dyDescent="0.25">
      <c r="A14" s="109"/>
      <c r="B14" s="110"/>
      <c r="C14" s="111" t="s">
        <v>66</v>
      </c>
      <c r="D14" s="112" t="s">
        <v>82</v>
      </c>
      <c r="E14" s="113"/>
      <c r="F14" s="114">
        <f t="shared" si="4"/>
        <v>0</v>
      </c>
      <c r="G14" s="115">
        <f t="shared" si="5"/>
        <v>0</v>
      </c>
      <c r="H14" s="116">
        <f t="shared" si="2"/>
        <v>0</v>
      </c>
      <c r="I14" s="117">
        <f t="shared" si="6"/>
        <v>0</v>
      </c>
      <c r="J14" s="118"/>
      <c r="K14" s="119"/>
      <c r="L14" s="119"/>
      <c r="M14" s="119"/>
      <c r="N14" s="120"/>
      <c r="O14" s="120"/>
      <c r="P14" s="120"/>
      <c r="Q14" s="121"/>
      <c r="R14" s="122"/>
      <c r="S14" s="122"/>
      <c r="T14" s="122"/>
      <c r="U14" s="123"/>
      <c r="V14" s="124"/>
      <c r="W14" s="125"/>
      <c r="X14" s="126"/>
      <c r="Y14" s="126"/>
      <c r="Z14" s="126"/>
      <c r="AA14" s="126"/>
      <c r="AB14" s="126"/>
      <c r="AC14" s="126"/>
      <c r="AD14" s="126"/>
      <c r="AE14" s="127"/>
      <c r="AF14" s="128"/>
      <c r="AG14" s="129"/>
      <c r="AH14" s="130">
        <f t="shared" si="7"/>
        <v>0</v>
      </c>
      <c r="AI14" s="131">
        <f t="shared" si="8"/>
        <v>0</v>
      </c>
      <c r="AJ14" s="131">
        <f t="shared" si="9"/>
        <v>0</v>
      </c>
      <c r="AK14" s="131"/>
      <c r="AL14" s="132">
        <f t="shared" si="10"/>
        <v>0</v>
      </c>
      <c r="AM14" s="133"/>
      <c r="AN14" s="134"/>
      <c r="AO14" s="135"/>
      <c r="AP14" s="136"/>
      <c r="AQ14" s="136"/>
      <c r="AR14" s="136"/>
      <c r="AS14" s="137"/>
      <c r="AT14" s="138"/>
      <c r="AU14" s="139"/>
      <c r="AV14" s="139"/>
      <c r="AW14" s="139"/>
      <c r="AX14" s="140"/>
      <c r="AY14" s="5"/>
      <c r="AZ14" s="66"/>
      <c r="BA14" s="66"/>
      <c r="BB14" s="4" t="str">
        <f t="shared" si="11"/>
        <v>NEMÁ</v>
      </c>
      <c r="BC14" s="105">
        <f t="shared" si="3"/>
        <v>0</v>
      </c>
      <c r="BD14" s="105">
        <f t="shared" si="12"/>
        <v>0</v>
      </c>
      <c r="BE14" s="105">
        <f t="shared" si="13"/>
        <v>0</v>
      </c>
      <c r="BF14" s="105">
        <f t="shared" si="14"/>
        <v>0</v>
      </c>
      <c r="BG14" s="105"/>
      <c r="BH14" s="106">
        <f t="shared" si="15"/>
        <v>0</v>
      </c>
      <c r="BI14" s="107"/>
      <c r="BJ14" s="106"/>
      <c r="BK14" s="108">
        <f t="shared" si="16"/>
        <v>0</v>
      </c>
      <c r="BL14" s="108">
        <f t="shared" si="17"/>
        <v>0</v>
      </c>
      <c r="BM14" s="106"/>
      <c r="BN14" s="106"/>
      <c r="BO14" s="106"/>
      <c r="BP14" s="106"/>
    </row>
    <row r="15" spans="1:68" ht="15.75" x14ac:dyDescent="0.25">
      <c r="A15" s="109">
        <v>8</v>
      </c>
      <c r="B15" s="110">
        <v>8</v>
      </c>
      <c r="C15" s="111" t="s">
        <v>66</v>
      </c>
      <c r="D15" s="141" t="s">
        <v>83</v>
      </c>
      <c r="E15" s="113"/>
      <c r="F15" s="114">
        <f t="shared" si="4"/>
        <v>2</v>
      </c>
      <c r="G15" s="115">
        <f t="shared" si="5"/>
        <v>0</v>
      </c>
      <c r="H15" s="116">
        <f t="shared" si="2"/>
        <v>1</v>
      </c>
      <c r="I15" s="117">
        <f t="shared" si="6"/>
        <v>1</v>
      </c>
      <c r="J15" s="118"/>
      <c r="K15" s="119"/>
      <c r="L15" s="119"/>
      <c r="M15" s="119"/>
      <c r="N15" s="120"/>
      <c r="O15" s="120"/>
      <c r="P15" s="120"/>
      <c r="Q15" s="121"/>
      <c r="R15" s="122"/>
      <c r="S15" s="122" t="s">
        <v>68</v>
      </c>
      <c r="T15" s="122"/>
      <c r="U15" s="123"/>
      <c r="V15" s="124"/>
      <c r="W15" s="125"/>
      <c r="X15" s="126" t="s">
        <v>74</v>
      </c>
      <c r="Y15" s="126"/>
      <c r="Z15" s="126"/>
      <c r="AA15" s="126"/>
      <c r="AB15" s="126"/>
      <c r="AC15" s="126"/>
      <c r="AD15" s="126"/>
      <c r="AE15" s="127"/>
      <c r="AF15" s="128"/>
      <c r="AG15" s="129"/>
      <c r="AH15" s="130">
        <f t="shared" si="7"/>
        <v>10</v>
      </c>
      <c r="AI15" s="131">
        <f t="shared" si="8"/>
        <v>0</v>
      </c>
      <c r="AJ15" s="131">
        <f t="shared" si="9"/>
        <v>10</v>
      </c>
      <c r="AK15" s="131">
        <v>0</v>
      </c>
      <c r="AL15" s="132">
        <f t="shared" si="10"/>
        <v>10</v>
      </c>
      <c r="AM15" s="133">
        <v>10</v>
      </c>
      <c r="AN15" s="134">
        <v>0</v>
      </c>
      <c r="AO15" s="135">
        <v>0</v>
      </c>
      <c r="AP15" s="136">
        <v>0</v>
      </c>
      <c r="AQ15" s="136">
        <v>0</v>
      </c>
      <c r="AR15" s="136">
        <v>0</v>
      </c>
      <c r="AS15" s="137">
        <v>0</v>
      </c>
      <c r="AT15" s="138">
        <v>0</v>
      </c>
      <c r="AU15" s="139">
        <v>0</v>
      </c>
      <c r="AV15" s="139">
        <v>0</v>
      </c>
      <c r="AW15" s="139">
        <v>0</v>
      </c>
      <c r="AX15" s="140">
        <v>0</v>
      </c>
      <c r="AY15" s="142" t="s">
        <v>76</v>
      </c>
      <c r="AZ15" s="66"/>
      <c r="BA15" s="66"/>
      <c r="BB15" s="66" t="str">
        <f t="shared" si="11"/>
        <v>NEMÁ</v>
      </c>
      <c r="BC15" s="105">
        <f t="shared" si="3"/>
        <v>4</v>
      </c>
      <c r="BD15" s="105">
        <f t="shared" si="12"/>
        <v>1</v>
      </c>
      <c r="BE15" s="105">
        <f t="shared" si="13"/>
        <v>0</v>
      </c>
      <c r="BF15" s="105">
        <f t="shared" si="14"/>
        <v>2</v>
      </c>
      <c r="BG15" s="105"/>
      <c r="BH15" s="106">
        <f t="shared" si="15"/>
        <v>0</v>
      </c>
      <c r="BI15" s="143">
        <v>0</v>
      </c>
      <c r="BJ15" s="106"/>
      <c r="BK15" s="144">
        <f t="shared" si="16"/>
        <v>2000</v>
      </c>
      <c r="BL15" s="108">
        <f t="shared" si="17"/>
        <v>0</v>
      </c>
      <c r="BM15" s="145" t="s">
        <v>84</v>
      </c>
      <c r="BN15" s="106"/>
      <c r="BO15" s="106"/>
      <c r="BP15" s="106"/>
    </row>
    <row r="16" spans="1:68" ht="15.75" hidden="1" x14ac:dyDescent="0.25">
      <c r="A16" s="109">
        <v>9</v>
      </c>
      <c r="B16" s="110">
        <v>9</v>
      </c>
      <c r="C16" s="111" t="s">
        <v>66</v>
      </c>
      <c r="D16" s="112" t="s">
        <v>85</v>
      </c>
      <c r="E16" s="113"/>
      <c r="F16" s="114">
        <f t="shared" si="4"/>
        <v>1</v>
      </c>
      <c r="G16" s="115">
        <f t="shared" si="5"/>
        <v>0</v>
      </c>
      <c r="H16" s="116">
        <f t="shared" si="2"/>
        <v>0</v>
      </c>
      <c r="I16" s="117">
        <f t="shared" si="6"/>
        <v>1</v>
      </c>
      <c r="J16" s="118"/>
      <c r="K16" s="119"/>
      <c r="L16" s="119"/>
      <c r="M16" s="119"/>
      <c r="N16" s="120"/>
      <c r="O16" s="120"/>
      <c r="P16" s="120"/>
      <c r="Q16" s="121"/>
      <c r="R16" s="122"/>
      <c r="S16" s="122"/>
      <c r="T16" s="122"/>
      <c r="U16" s="123"/>
      <c r="V16" s="124"/>
      <c r="W16" s="125"/>
      <c r="X16" s="126"/>
      <c r="Y16" s="126"/>
      <c r="Z16" s="126"/>
      <c r="AA16" s="126"/>
      <c r="AB16" s="126"/>
      <c r="AC16" s="126"/>
      <c r="AD16" s="126"/>
      <c r="AE16" s="127"/>
      <c r="AF16" s="128"/>
      <c r="AG16" s="129" t="s">
        <v>68</v>
      </c>
      <c r="AH16" s="130">
        <f t="shared" si="7"/>
        <v>8</v>
      </c>
      <c r="AI16" s="131">
        <f t="shared" si="8"/>
        <v>0</v>
      </c>
      <c r="AJ16" s="131">
        <f t="shared" si="9"/>
        <v>8</v>
      </c>
      <c r="AK16" s="131">
        <v>0</v>
      </c>
      <c r="AL16" s="132">
        <f t="shared" si="10"/>
        <v>8</v>
      </c>
      <c r="AM16" s="133">
        <v>8</v>
      </c>
      <c r="AN16" s="134">
        <v>0</v>
      </c>
      <c r="AO16" s="135">
        <v>0</v>
      </c>
      <c r="AP16" s="136">
        <v>0</v>
      </c>
      <c r="AQ16" s="136">
        <v>0</v>
      </c>
      <c r="AR16" s="136">
        <v>0</v>
      </c>
      <c r="AS16" s="137">
        <v>0</v>
      </c>
      <c r="AT16" s="138">
        <v>0</v>
      </c>
      <c r="AU16" s="139">
        <v>0</v>
      </c>
      <c r="AV16" s="139">
        <v>0</v>
      </c>
      <c r="AW16" s="139">
        <v>0</v>
      </c>
      <c r="AX16" s="140">
        <v>0</v>
      </c>
      <c r="AZ16" s="66"/>
      <c r="BA16" s="66"/>
      <c r="BB16" s="4" t="str">
        <f t="shared" si="11"/>
        <v>NEMÁ</v>
      </c>
      <c r="BC16" s="105">
        <f t="shared" si="3"/>
        <v>4</v>
      </c>
      <c r="BD16" s="105">
        <f t="shared" si="12"/>
        <v>1</v>
      </c>
      <c r="BE16" s="105">
        <f t="shared" si="13"/>
        <v>0</v>
      </c>
      <c r="BF16" s="105">
        <f t="shared" si="14"/>
        <v>1</v>
      </c>
      <c r="BG16" s="105"/>
      <c r="BH16" s="106">
        <f t="shared" si="15"/>
        <v>0</v>
      </c>
      <c r="BI16" s="107"/>
      <c r="BJ16" s="106"/>
      <c r="BK16" s="108">
        <f t="shared" si="16"/>
        <v>2000</v>
      </c>
      <c r="BL16" s="108">
        <f t="shared" si="17"/>
        <v>0</v>
      </c>
      <c r="BM16" s="106"/>
      <c r="BN16" s="106"/>
      <c r="BO16" s="106"/>
      <c r="BP16" s="106"/>
    </row>
    <row r="17" spans="1:68" ht="15.75" hidden="1" x14ac:dyDescent="0.25">
      <c r="A17" s="109">
        <v>10</v>
      </c>
      <c r="B17" s="110">
        <v>10</v>
      </c>
      <c r="C17" s="111" t="s">
        <v>66</v>
      </c>
      <c r="D17" s="112" t="s">
        <v>86</v>
      </c>
      <c r="E17" s="113"/>
      <c r="F17" s="114">
        <f t="shared" si="4"/>
        <v>2</v>
      </c>
      <c r="G17" s="115">
        <f t="shared" si="5"/>
        <v>0</v>
      </c>
      <c r="H17" s="116">
        <f t="shared" si="2"/>
        <v>0</v>
      </c>
      <c r="I17" s="117">
        <f t="shared" si="6"/>
        <v>2</v>
      </c>
      <c r="J17" s="118"/>
      <c r="K17" s="119"/>
      <c r="L17" s="119"/>
      <c r="M17" s="119"/>
      <c r="N17" s="120"/>
      <c r="O17" s="120"/>
      <c r="P17" s="120"/>
      <c r="Q17" s="121"/>
      <c r="R17" s="122"/>
      <c r="S17" s="122"/>
      <c r="T17" s="122"/>
      <c r="U17" s="123"/>
      <c r="V17" s="124" t="s">
        <v>68</v>
      </c>
      <c r="W17" s="125"/>
      <c r="X17" s="126"/>
      <c r="Y17" s="126"/>
      <c r="Z17" s="126"/>
      <c r="AA17" s="126" t="s">
        <v>74</v>
      </c>
      <c r="AB17" s="126"/>
      <c r="AC17" s="126"/>
      <c r="AD17" s="126"/>
      <c r="AE17" s="127"/>
      <c r="AF17" s="128"/>
      <c r="AG17" s="129"/>
      <c r="AH17" s="130">
        <f t="shared" si="7"/>
        <v>14</v>
      </c>
      <c r="AI17" s="131">
        <f t="shared" si="8"/>
        <v>0</v>
      </c>
      <c r="AJ17" s="131">
        <f t="shared" si="9"/>
        <v>14</v>
      </c>
      <c r="AK17" s="131">
        <v>0</v>
      </c>
      <c r="AL17" s="132">
        <f t="shared" si="10"/>
        <v>14</v>
      </c>
      <c r="AM17" s="133">
        <v>13</v>
      </c>
      <c r="AN17" s="134">
        <v>0</v>
      </c>
      <c r="AO17" s="135">
        <v>1</v>
      </c>
      <c r="AP17" s="136">
        <v>0</v>
      </c>
      <c r="AQ17" s="136">
        <v>0</v>
      </c>
      <c r="AR17" s="136">
        <v>0</v>
      </c>
      <c r="AS17" s="137">
        <v>0</v>
      </c>
      <c r="AT17" s="138">
        <v>0</v>
      </c>
      <c r="AU17" s="139">
        <v>0</v>
      </c>
      <c r="AV17" s="139">
        <v>0</v>
      </c>
      <c r="AW17" s="139">
        <v>0</v>
      </c>
      <c r="AX17" s="140">
        <v>0</v>
      </c>
      <c r="AZ17" s="66"/>
      <c r="BA17" s="66"/>
      <c r="BB17" s="4" t="str">
        <f t="shared" si="11"/>
        <v>NEMÁ</v>
      </c>
      <c r="BC17" s="105">
        <f t="shared" si="3"/>
        <v>4</v>
      </c>
      <c r="BD17" s="105">
        <f t="shared" si="12"/>
        <v>1</v>
      </c>
      <c r="BE17" s="105">
        <f t="shared" si="13"/>
        <v>0</v>
      </c>
      <c r="BF17" s="105">
        <f t="shared" si="14"/>
        <v>2</v>
      </c>
      <c r="BG17" s="105"/>
      <c r="BH17" s="106">
        <f t="shared" si="15"/>
        <v>0</v>
      </c>
      <c r="BI17" s="107"/>
      <c r="BJ17" s="106"/>
      <c r="BK17" s="108">
        <f t="shared" si="16"/>
        <v>2000</v>
      </c>
      <c r="BL17" s="108">
        <f t="shared" si="17"/>
        <v>0</v>
      </c>
      <c r="BM17" s="106"/>
      <c r="BN17" s="106"/>
      <c r="BO17" s="106"/>
      <c r="BP17" s="106"/>
    </row>
    <row r="18" spans="1:68" ht="15.75" x14ac:dyDescent="0.25">
      <c r="A18" s="109">
        <v>11</v>
      </c>
      <c r="B18" s="110">
        <v>11</v>
      </c>
      <c r="C18" s="111" t="s">
        <v>66</v>
      </c>
      <c r="D18" s="141" t="s">
        <v>87</v>
      </c>
      <c r="E18" s="113"/>
      <c r="F18" s="114">
        <f t="shared" si="4"/>
        <v>3</v>
      </c>
      <c r="G18" s="115">
        <f t="shared" si="5"/>
        <v>0</v>
      </c>
      <c r="H18" s="116">
        <f t="shared" si="2"/>
        <v>1</v>
      </c>
      <c r="I18" s="117">
        <f t="shared" si="6"/>
        <v>2</v>
      </c>
      <c r="J18" s="118"/>
      <c r="K18" s="119"/>
      <c r="L18" s="119"/>
      <c r="M18" s="119"/>
      <c r="N18" s="120"/>
      <c r="O18" s="120"/>
      <c r="P18" s="120"/>
      <c r="Q18" s="121"/>
      <c r="R18" s="122"/>
      <c r="S18" s="122"/>
      <c r="T18" s="122" t="s">
        <v>68</v>
      </c>
      <c r="U18" s="123"/>
      <c r="V18" s="124" t="s">
        <v>74</v>
      </c>
      <c r="W18" s="125"/>
      <c r="X18" s="126"/>
      <c r="Y18" s="126"/>
      <c r="Z18" s="126"/>
      <c r="AA18" s="126"/>
      <c r="AB18" s="126"/>
      <c r="AC18" s="126"/>
      <c r="AD18" s="126"/>
      <c r="AE18" s="127"/>
      <c r="AF18" s="128"/>
      <c r="AG18" s="129" t="s">
        <v>69</v>
      </c>
      <c r="AH18" s="130">
        <f t="shared" si="7"/>
        <v>16</v>
      </c>
      <c r="AI18" s="131">
        <f t="shared" si="8"/>
        <v>6</v>
      </c>
      <c r="AJ18" s="131">
        <f t="shared" si="9"/>
        <v>22</v>
      </c>
      <c r="AK18" s="131">
        <v>0</v>
      </c>
      <c r="AL18" s="132">
        <f t="shared" si="10"/>
        <v>22</v>
      </c>
      <c r="AM18" s="133">
        <v>14</v>
      </c>
      <c r="AN18" s="134">
        <v>1</v>
      </c>
      <c r="AO18" s="135">
        <v>0</v>
      </c>
      <c r="AP18" s="136">
        <v>0</v>
      </c>
      <c r="AQ18" s="136">
        <v>3</v>
      </c>
      <c r="AR18" s="136">
        <v>2</v>
      </c>
      <c r="AS18" s="137">
        <v>1</v>
      </c>
      <c r="AT18" s="138">
        <v>1</v>
      </c>
      <c r="AU18" s="139">
        <v>0</v>
      </c>
      <c r="AV18" s="139">
        <v>0</v>
      </c>
      <c r="AW18" s="139">
        <v>0</v>
      </c>
      <c r="AX18" s="140">
        <v>0</v>
      </c>
      <c r="AY18" s="142" t="s">
        <v>76</v>
      </c>
      <c r="AZ18" s="66"/>
      <c r="BA18" s="66"/>
      <c r="BB18" s="66" t="str">
        <f t="shared" si="11"/>
        <v>MÁ</v>
      </c>
      <c r="BC18" s="105">
        <f t="shared" si="3"/>
        <v>4</v>
      </c>
      <c r="BD18" s="105">
        <f t="shared" si="12"/>
        <v>0</v>
      </c>
      <c r="BE18" s="105">
        <f t="shared" si="13"/>
        <v>0</v>
      </c>
      <c r="BF18" s="105">
        <f t="shared" si="14"/>
        <v>3</v>
      </c>
      <c r="BG18" s="105"/>
      <c r="BH18" s="106">
        <f t="shared" si="15"/>
        <v>6</v>
      </c>
      <c r="BI18" s="143">
        <v>4</v>
      </c>
      <c r="BJ18" s="106"/>
      <c r="BK18" s="144">
        <f t="shared" si="16"/>
        <v>0</v>
      </c>
      <c r="BL18" s="108">
        <f t="shared" si="17"/>
        <v>0</v>
      </c>
      <c r="BM18" s="145" t="s">
        <v>88</v>
      </c>
      <c r="BN18" s="106"/>
      <c r="BO18" s="106"/>
      <c r="BP18" s="106"/>
    </row>
    <row r="19" spans="1:68" ht="15.75" x14ac:dyDescent="0.25">
      <c r="A19" s="109">
        <v>12</v>
      </c>
      <c r="B19" s="110">
        <v>12</v>
      </c>
      <c r="C19" s="111" t="s">
        <v>66</v>
      </c>
      <c r="D19" s="141" t="s">
        <v>89</v>
      </c>
      <c r="E19" s="113"/>
      <c r="F19" s="114">
        <f t="shared" si="4"/>
        <v>3</v>
      </c>
      <c r="G19" s="115">
        <f t="shared" si="5"/>
        <v>0</v>
      </c>
      <c r="H19" s="116">
        <f t="shared" si="2"/>
        <v>1</v>
      </c>
      <c r="I19" s="117">
        <f t="shared" si="6"/>
        <v>2</v>
      </c>
      <c r="J19" s="118"/>
      <c r="K19" s="119"/>
      <c r="L19" s="119"/>
      <c r="M19" s="119"/>
      <c r="N19" s="120"/>
      <c r="O19" s="120"/>
      <c r="P19" s="120"/>
      <c r="Q19" s="121" t="s">
        <v>68</v>
      </c>
      <c r="R19" s="122"/>
      <c r="S19" s="122"/>
      <c r="T19" s="122"/>
      <c r="U19" s="123"/>
      <c r="V19" s="124" t="s">
        <v>74</v>
      </c>
      <c r="W19" s="125"/>
      <c r="X19" s="126"/>
      <c r="Y19" s="126"/>
      <c r="Z19" s="126"/>
      <c r="AA19" s="126"/>
      <c r="AB19" s="126"/>
      <c r="AC19" s="126"/>
      <c r="AD19" s="126"/>
      <c r="AE19" s="127"/>
      <c r="AF19" s="128"/>
      <c r="AG19" s="129" t="s">
        <v>69</v>
      </c>
      <c r="AH19" s="130">
        <f t="shared" si="7"/>
        <v>19</v>
      </c>
      <c r="AI19" s="131">
        <f t="shared" si="8"/>
        <v>0</v>
      </c>
      <c r="AJ19" s="131">
        <f t="shared" si="9"/>
        <v>19</v>
      </c>
      <c r="AK19" s="131">
        <v>5</v>
      </c>
      <c r="AL19" s="132">
        <f t="shared" si="10"/>
        <v>24</v>
      </c>
      <c r="AM19" s="133">
        <v>18</v>
      </c>
      <c r="AN19" s="134">
        <v>0</v>
      </c>
      <c r="AO19" s="135">
        <v>1</v>
      </c>
      <c r="AP19" s="136">
        <v>0</v>
      </c>
      <c r="AQ19" s="136">
        <v>0</v>
      </c>
      <c r="AR19" s="136">
        <v>0</v>
      </c>
      <c r="AS19" s="137">
        <v>0</v>
      </c>
      <c r="AT19" s="138">
        <v>0</v>
      </c>
      <c r="AU19" s="139">
        <v>0</v>
      </c>
      <c r="AV19" s="139">
        <v>0</v>
      </c>
      <c r="AW19" s="139">
        <v>0</v>
      </c>
      <c r="AX19" s="140">
        <v>0</v>
      </c>
      <c r="AY19" s="142" t="s">
        <v>76</v>
      </c>
      <c r="AZ19" s="66"/>
      <c r="BA19" s="66"/>
      <c r="BB19" s="66" t="str">
        <f t="shared" si="11"/>
        <v>NEMÁ</v>
      </c>
      <c r="BC19" s="105">
        <f t="shared" si="3"/>
        <v>4</v>
      </c>
      <c r="BD19" s="105">
        <f t="shared" si="12"/>
        <v>1</v>
      </c>
      <c r="BE19" s="105">
        <f t="shared" si="13"/>
        <v>0</v>
      </c>
      <c r="BF19" s="105">
        <f t="shared" si="14"/>
        <v>3</v>
      </c>
      <c r="BG19" s="105"/>
      <c r="BH19" s="106">
        <f t="shared" si="15"/>
        <v>0</v>
      </c>
      <c r="BI19" s="143">
        <v>0</v>
      </c>
      <c r="BJ19" s="106"/>
      <c r="BK19" s="144">
        <f t="shared" si="16"/>
        <v>2000</v>
      </c>
      <c r="BL19" s="108">
        <f t="shared" si="17"/>
        <v>0</v>
      </c>
      <c r="BM19" s="145" t="s">
        <v>84</v>
      </c>
      <c r="BN19" s="106"/>
      <c r="BO19" s="106"/>
      <c r="BP19" s="106"/>
    </row>
    <row r="20" spans="1:68" ht="15.75" x14ac:dyDescent="0.25">
      <c r="A20" s="109">
        <v>13</v>
      </c>
      <c r="B20" s="110">
        <v>13</v>
      </c>
      <c r="C20" s="111" t="s">
        <v>66</v>
      </c>
      <c r="D20" s="141" t="s">
        <v>90</v>
      </c>
      <c r="E20" s="113"/>
      <c r="F20" s="114">
        <f t="shared" si="4"/>
        <v>4</v>
      </c>
      <c r="G20" s="115">
        <f t="shared" si="5"/>
        <v>0</v>
      </c>
      <c r="H20" s="116">
        <f t="shared" si="2"/>
        <v>1</v>
      </c>
      <c r="I20" s="117">
        <f t="shared" si="6"/>
        <v>3</v>
      </c>
      <c r="J20" s="118"/>
      <c r="K20" s="119"/>
      <c r="L20" s="119"/>
      <c r="M20" s="119"/>
      <c r="N20" s="120"/>
      <c r="O20" s="120"/>
      <c r="P20" s="120"/>
      <c r="Q20" s="121"/>
      <c r="R20" s="122"/>
      <c r="S20" s="122"/>
      <c r="T20" s="122" t="s">
        <v>68</v>
      </c>
      <c r="U20" s="123"/>
      <c r="V20" s="124" t="s">
        <v>74</v>
      </c>
      <c r="W20" s="125"/>
      <c r="X20" s="126" t="s">
        <v>69</v>
      </c>
      <c r="Y20" s="126"/>
      <c r="Z20" s="126"/>
      <c r="AA20" s="126"/>
      <c r="AB20" s="126"/>
      <c r="AC20" s="126"/>
      <c r="AD20" s="126" t="s">
        <v>70</v>
      </c>
      <c r="AE20" s="127"/>
      <c r="AF20" s="128"/>
      <c r="AG20" s="129"/>
      <c r="AH20" s="130">
        <f t="shared" si="7"/>
        <v>19</v>
      </c>
      <c r="AI20" s="131">
        <f t="shared" si="8"/>
        <v>4</v>
      </c>
      <c r="AJ20" s="131">
        <f t="shared" si="9"/>
        <v>23</v>
      </c>
      <c r="AK20" s="131">
        <v>1</v>
      </c>
      <c r="AL20" s="132">
        <f t="shared" si="10"/>
        <v>24</v>
      </c>
      <c r="AM20" s="133">
        <v>18</v>
      </c>
      <c r="AN20" s="134">
        <v>1</v>
      </c>
      <c r="AO20" s="135">
        <v>0</v>
      </c>
      <c r="AP20" s="136">
        <v>2</v>
      </c>
      <c r="AQ20" s="136">
        <v>0</v>
      </c>
      <c r="AR20" s="136">
        <v>1</v>
      </c>
      <c r="AS20" s="137">
        <v>0</v>
      </c>
      <c r="AT20" s="138">
        <v>0</v>
      </c>
      <c r="AU20" s="139">
        <v>1</v>
      </c>
      <c r="AV20" s="139">
        <v>0</v>
      </c>
      <c r="AW20" s="139">
        <v>0</v>
      </c>
      <c r="AX20" s="140">
        <v>0</v>
      </c>
      <c r="AY20" s="142" t="s">
        <v>76</v>
      </c>
      <c r="AZ20" s="66"/>
      <c r="BA20" s="66"/>
      <c r="BB20" s="66" t="str">
        <f t="shared" si="11"/>
        <v>MÁ</v>
      </c>
      <c r="BC20" s="104">
        <f t="shared" si="3"/>
        <v>4</v>
      </c>
      <c r="BD20" s="105">
        <f t="shared" si="12"/>
        <v>1</v>
      </c>
      <c r="BE20" s="105">
        <f t="shared" si="13"/>
        <v>0</v>
      </c>
      <c r="BF20" s="105">
        <f t="shared" si="14"/>
        <v>4</v>
      </c>
      <c r="BG20" s="105"/>
      <c r="BH20" s="106">
        <f t="shared" si="15"/>
        <v>4</v>
      </c>
      <c r="BI20" s="146">
        <v>2</v>
      </c>
      <c r="BJ20" s="106"/>
      <c r="BK20" s="147">
        <f t="shared" si="16"/>
        <v>1000</v>
      </c>
      <c r="BL20" s="108">
        <f t="shared" si="17"/>
        <v>0</v>
      </c>
      <c r="BM20" s="148" t="s">
        <v>204</v>
      </c>
      <c r="BN20" s="106"/>
      <c r="BO20" s="106"/>
      <c r="BP20" s="106"/>
    </row>
    <row r="21" spans="1:68" ht="15.75" x14ac:dyDescent="0.25">
      <c r="A21" s="109">
        <v>14</v>
      </c>
      <c r="B21" s="110">
        <v>14</v>
      </c>
      <c r="C21" s="111" t="s">
        <v>66</v>
      </c>
      <c r="D21" s="141" t="s">
        <v>91</v>
      </c>
      <c r="E21" s="113"/>
      <c r="F21" s="114">
        <f t="shared" si="4"/>
        <v>2</v>
      </c>
      <c r="G21" s="115">
        <f t="shared" si="5"/>
        <v>0</v>
      </c>
      <c r="H21" s="116">
        <f t="shared" si="2"/>
        <v>1</v>
      </c>
      <c r="I21" s="117">
        <f t="shared" si="6"/>
        <v>1</v>
      </c>
      <c r="J21" s="118"/>
      <c r="K21" s="119"/>
      <c r="L21" s="119"/>
      <c r="M21" s="119"/>
      <c r="N21" s="120"/>
      <c r="O21" s="120"/>
      <c r="P21" s="120"/>
      <c r="Q21" s="121"/>
      <c r="R21" s="122"/>
      <c r="S21" s="122"/>
      <c r="T21" s="122" t="s">
        <v>68</v>
      </c>
      <c r="U21" s="123"/>
      <c r="V21" s="124"/>
      <c r="W21" s="125"/>
      <c r="X21" s="126" t="s">
        <v>74</v>
      </c>
      <c r="Y21" s="126"/>
      <c r="Z21" s="126"/>
      <c r="AA21" s="126"/>
      <c r="AB21" s="126"/>
      <c r="AC21" s="126"/>
      <c r="AD21" s="126"/>
      <c r="AE21" s="127"/>
      <c r="AF21" s="128"/>
      <c r="AG21" s="129"/>
      <c r="AH21" s="130">
        <f t="shared" si="7"/>
        <v>10</v>
      </c>
      <c r="AI21" s="131">
        <f t="shared" si="8"/>
        <v>0</v>
      </c>
      <c r="AJ21" s="131">
        <f t="shared" si="9"/>
        <v>10</v>
      </c>
      <c r="AK21" s="131">
        <v>0</v>
      </c>
      <c r="AL21" s="132">
        <f t="shared" si="10"/>
        <v>10</v>
      </c>
      <c r="AM21" s="133">
        <v>10</v>
      </c>
      <c r="AN21" s="134">
        <v>0</v>
      </c>
      <c r="AO21" s="135">
        <v>0</v>
      </c>
      <c r="AP21" s="136">
        <v>0</v>
      </c>
      <c r="AQ21" s="136">
        <v>0</v>
      </c>
      <c r="AR21" s="136">
        <v>0</v>
      </c>
      <c r="AS21" s="137">
        <v>0</v>
      </c>
      <c r="AT21" s="138">
        <v>0</v>
      </c>
      <c r="AU21" s="139">
        <v>0</v>
      </c>
      <c r="AV21" s="139">
        <v>0</v>
      </c>
      <c r="AW21" s="139">
        <v>0</v>
      </c>
      <c r="AX21" s="140">
        <v>0</v>
      </c>
      <c r="AY21" s="142" t="s">
        <v>76</v>
      </c>
      <c r="AZ21" s="66"/>
      <c r="BA21" s="66"/>
      <c r="BB21" s="4" t="str">
        <f t="shared" si="11"/>
        <v>NEMÁ</v>
      </c>
      <c r="BC21" s="105">
        <f t="shared" si="3"/>
        <v>4</v>
      </c>
      <c r="BD21" s="105">
        <f t="shared" si="12"/>
        <v>1</v>
      </c>
      <c r="BE21" s="105">
        <f t="shared" si="13"/>
        <v>0</v>
      </c>
      <c r="BF21" s="105">
        <f t="shared" si="14"/>
        <v>2</v>
      </c>
      <c r="BG21" s="105"/>
      <c r="BH21" s="106">
        <f t="shared" si="15"/>
        <v>0</v>
      </c>
      <c r="BI21" s="143">
        <v>0</v>
      </c>
      <c r="BJ21" s="106"/>
      <c r="BK21" s="144">
        <f t="shared" si="16"/>
        <v>2000</v>
      </c>
      <c r="BL21" s="108">
        <f t="shared" si="17"/>
        <v>0</v>
      </c>
      <c r="BM21" s="145" t="s">
        <v>84</v>
      </c>
      <c r="BN21" s="106"/>
      <c r="BO21" s="106"/>
      <c r="BP21" s="106"/>
    </row>
    <row r="22" spans="1:68" ht="15.75" hidden="1" x14ac:dyDescent="0.25">
      <c r="A22" s="109">
        <v>15</v>
      </c>
      <c r="B22" s="110">
        <v>15</v>
      </c>
      <c r="C22" s="111" t="s">
        <v>66</v>
      </c>
      <c r="D22" s="112" t="s">
        <v>92</v>
      </c>
      <c r="E22" s="113"/>
      <c r="F22" s="114">
        <f t="shared" si="4"/>
        <v>3</v>
      </c>
      <c r="G22" s="115">
        <f t="shared" si="5"/>
        <v>0</v>
      </c>
      <c r="H22" s="116">
        <f t="shared" si="2"/>
        <v>0</v>
      </c>
      <c r="I22" s="117">
        <f t="shared" si="6"/>
        <v>3</v>
      </c>
      <c r="J22" s="118"/>
      <c r="K22" s="119"/>
      <c r="L22" s="119"/>
      <c r="M22" s="119"/>
      <c r="N22" s="120"/>
      <c r="O22" s="120"/>
      <c r="P22" s="120"/>
      <c r="Q22" s="121"/>
      <c r="R22" s="122"/>
      <c r="S22" s="122"/>
      <c r="T22" s="122"/>
      <c r="U22" s="123"/>
      <c r="V22" s="124"/>
      <c r="W22" s="125"/>
      <c r="X22" s="126" t="s">
        <v>68</v>
      </c>
      <c r="Y22" s="126"/>
      <c r="Z22" s="126"/>
      <c r="AA22" s="126" t="s">
        <v>74</v>
      </c>
      <c r="AB22" s="126"/>
      <c r="AC22" s="126"/>
      <c r="AD22" s="126"/>
      <c r="AE22" s="127"/>
      <c r="AF22" s="128"/>
      <c r="AG22" s="129" t="s">
        <v>69</v>
      </c>
      <c r="AH22" s="130">
        <f t="shared" si="7"/>
        <v>14</v>
      </c>
      <c r="AI22" s="131">
        <f t="shared" si="8"/>
        <v>3</v>
      </c>
      <c r="AJ22" s="131">
        <f t="shared" si="9"/>
        <v>17</v>
      </c>
      <c r="AK22" s="131">
        <v>0</v>
      </c>
      <c r="AL22" s="132">
        <f t="shared" si="10"/>
        <v>17</v>
      </c>
      <c r="AM22" s="133">
        <v>11</v>
      </c>
      <c r="AN22" s="134">
        <v>0</v>
      </c>
      <c r="AO22" s="135">
        <v>3</v>
      </c>
      <c r="AP22" s="136">
        <v>0</v>
      </c>
      <c r="AQ22" s="136">
        <v>2</v>
      </c>
      <c r="AR22" s="136">
        <v>0</v>
      </c>
      <c r="AS22" s="137">
        <v>0</v>
      </c>
      <c r="AT22" s="138">
        <v>0</v>
      </c>
      <c r="AU22" s="139">
        <v>1</v>
      </c>
      <c r="AV22" s="139">
        <v>0</v>
      </c>
      <c r="AW22" s="139">
        <v>0</v>
      </c>
      <c r="AX22" s="140">
        <v>0</v>
      </c>
      <c r="AZ22" s="66"/>
      <c r="BA22" s="66"/>
      <c r="BB22" s="4" t="str">
        <f t="shared" si="11"/>
        <v>MÁ</v>
      </c>
      <c r="BC22" s="105">
        <f t="shared" si="3"/>
        <v>4</v>
      </c>
      <c r="BD22" s="105">
        <f t="shared" si="12"/>
        <v>1</v>
      </c>
      <c r="BE22" s="105">
        <f t="shared" si="13"/>
        <v>0</v>
      </c>
      <c r="BF22" s="105">
        <f t="shared" si="14"/>
        <v>3</v>
      </c>
      <c r="BG22" s="105"/>
      <c r="BH22" s="106">
        <f t="shared" si="15"/>
        <v>3</v>
      </c>
      <c r="BI22" s="107"/>
      <c r="BJ22" s="106"/>
      <c r="BK22" s="108">
        <f t="shared" si="16"/>
        <v>2000</v>
      </c>
      <c r="BL22" s="108">
        <f t="shared" si="17"/>
        <v>0</v>
      </c>
      <c r="BM22" s="106"/>
      <c r="BN22" s="106"/>
      <c r="BO22" s="106"/>
      <c r="BP22" s="106"/>
    </row>
    <row r="23" spans="1:68" ht="15.75" hidden="1" x14ac:dyDescent="0.25">
      <c r="A23" s="109">
        <v>16</v>
      </c>
      <c r="B23" s="110">
        <v>16</v>
      </c>
      <c r="C23" s="111" t="s">
        <v>66</v>
      </c>
      <c r="D23" s="112" t="s">
        <v>93</v>
      </c>
      <c r="E23" s="113"/>
      <c r="F23" s="114">
        <f t="shared" si="4"/>
        <v>2</v>
      </c>
      <c r="G23" s="115">
        <f t="shared" si="5"/>
        <v>0</v>
      </c>
      <c r="H23" s="116">
        <f t="shared" si="2"/>
        <v>0</v>
      </c>
      <c r="I23" s="117">
        <f t="shared" si="6"/>
        <v>2</v>
      </c>
      <c r="J23" s="118"/>
      <c r="K23" s="119"/>
      <c r="L23" s="119"/>
      <c r="M23" s="119"/>
      <c r="N23" s="120"/>
      <c r="O23" s="120"/>
      <c r="P23" s="120"/>
      <c r="Q23" s="121"/>
      <c r="R23" s="122"/>
      <c r="S23" s="122"/>
      <c r="T23" s="122"/>
      <c r="U23" s="123"/>
      <c r="V23" s="124"/>
      <c r="W23" s="125"/>
      <c r="X23" s="126"/>
      <c r="Y23" s="126"/>
      <c r="Z23" s="126"/>
      <c r="AA23" s="126" t="s">
        <v>68</v>
      </c>
      <c r="AB23" s="126"/>
      <c r="AC23" s="126"/>
      <c r="AD23" s="126"/>
      <c r="AE23" s="127"/>
      <c r="AF23" s="128" t="s">
        <v>74</v>
      </c>
      <c r="AG23" s="129"/>
      <c r="AH23" s="130">
        <f t="shared" si="7"/>
        <v>15</v>
      </c>
      <c r="AI23" s="131">
        <f t="shared" si="8"/>
        <v>0</v>
      </c>
      <c r="AJ23" s="131">
        <f t="shared" si="9"/>
        <v>15</v>
      </c>
      <c r="AK23" s="131">
        <v>0</v>
      </c>
      <c r="AL23" s="132">
        <f t="shared" si="10"/>
        <v>15</v>
      </c>
      <c r="AM23" s="133">
        <v>14</v>
      </c>
      <c r="AN23" s="134">
        <v>0</v>
      </c>
      <c r="AO23" s="135">
        <v>1</v>
      </c>
      <c r="AP23" s="136">
        <v>0</v>
      </c>
      <c r="AQ23" s="136">
        <v>0</v>
      </c>
      <c r="AR23" s="136">
        <v>0</v>
      </c>
      <c r="AS23" s="137">
        <v>0</v>
      </c>
      <c r="AT23" s="138">
        <v>0</v>
      </c>
      <c r="AU23" s="139">
        <v>0</v>
      </c>
      <c r="AV23" s="139">
        <v>0</v>
      </c>
      <c r="AW23" s="139">
        <v>0</v>
      </c>
      <c r="AX23" s="140">
        <v>0</v>
      </c>
      <c r="AZ23" s="66"/>
      <c r="BA23" s="66"/>
      <c r="BB23" s="4" t="str">
        <f t="shared" si="11"/>
        <v>NEMÁ</v>
      </c>
      <c r="BC23" s="105">
        <f t="shared" si="3"/>
        <v>4</v>
      </c>
      <c r="BD23" s="105">
        <f t="shared" si="12"/>
        <v>1</v>
      </c>
      <c r="BE23" s="105">
        <f t="shared" si="13"/>
        <v>0</v>
      </c>
      <c r="BF23" s="105">
        <f t="shared" si="14"/>
        <v>2</v>
      </c>
      <c r="BG23" s="105"/>
      <c r="BH23" s="106">
        <f t="shared" si="15"/>
        <v>0</v>
      </c>
      <c r="BI23" s="107"/>
      <c r="BJ23" s="106"/>
      <c r="BK23" s="108">
        <f t="shared" si="16"/>
        <v>2000</v>
      </c>
      <c r="BL23" s="108">
        <f t="shared" si="17"/>
        <v>0</v>
      </c>
      <c r="BM23" s="106"/>
      <c r="BN23" s="106"/>
      <c r="BO23" s="106"/>
      <c r="BP23" s="106"/>
    </row>
    <row r="24" spans="1:68" ht="15.75" x14ac:dyDescent="0.25">
      <c r="A24" s="109">
        <v>17</v>
      </c>
      <c r="B24" s="110">
        <v>17</v>
      </c>
      <c r="C24" s="111" t="s">
        <v>66</v>
      </c>
      <c r="D24" s="141" t="s">
        <v>94</v>
      </c>
      <c r="E24" s="113"/>
      <c r="F24" s="114">
        <f t="shared" si="4"/>
        <v>6</v>
      </c>
      <c r="G24" s="115">
        <f t="shared" si="5"/>
        <v>0</v>
      </c>
      <c r="H24" s="116">
        <f t="shared" si="2"/>
        <v>3</v>
      </c>
      <c r="I24" s="117">
        <f t="shared" si="6"/>
        <v>3</v>
      </c>
      <c r="J24" s="118"/>
      <c r="K24" s="119"/>
      <c r="L24" s="119"/>
      <c r="M24" s="119"/>
      <c r="N24" s="120"/>
      <c r="O24" s="120"/>
      <c r="P24" s="120"/>
      <c r="Q24" s="121" t="s">
        <v>68</v>
      </c>
      <c r="R24" s="122"/>
      <c r="S24" s="122" t="s">
        <v>74</v>
      </c>
      <c r="T24" s="122" t="s">
        <v>69</v>
      </c>
      <c r="U24" s="123"/>
      <c r="V24" s="124" t="s">
        <v>70</v>
      </c>
      <c r="W24" s="125"/>
      <c r="X24" s="126"/>
      <c r="Y24" s="126"/>
      <c r="Z24" s="126"/>
      <c r="AA24" s="126" t="s">
        <v>71</v>
      </c>
      <c r="AB24" s="126"/>
      <c r="AC24" s="126"/>
      <c r="AD24" s="126"/>
      <c r="AE24" s="127"/>
      <c r="AF24" s="128" t="s">
        <v>72</v>
      </c>
      <c r="AG24" s="129"/>
      <c r="AH24" s="130">
        <f t="shared" si="7"/>
        <v>18</v>
      </c>
      <c r="AI24" s="131">
        <f t="shared" si="8"/>
        <v>16</v>
      </c>
      <c r="AJ24" s="131">
        <f t="shared" si="9"/>
        <v>34</v>
      </c>
      <c r="AK24" s="131">
        <v>0</v>
      </c>
      <c r="AL24" s="132">
        <f t="shared" si="10"/>
        <v>34</v>
      </c>
      <c r="AM24" s="133">
        <v>18</v>
      </c>
      <c r="AN24" s="134">
        <v>0</v>
      </c>
      <c r="AO24" s="135">
        <v>0</v>
      </c>
      <c r="AP24" s="136">
        <v>0</v>
      </c>
      <c r="AQ24" s="136">
        <v>6</v>
      </c>
      <c r="AR24" s="136">
        <v>0</v>
      </c>
      <c r="AS24" s="137">
        <v>6</v>
      </c>
      <c r="AT24" s="138">
        <v>0</v>
      </c>
      <c r="AU24" s="139">
        <v>1</v>
      </c>
      <c r="AV24" s="139">
        <v>0</v>
      </c>
      <c r="AW24" s="139">
        <v>3</v>
      </c>
      <c r="AX24" s="140">
        <v>0</v>
      </c>
      <c r="AY24" s="142" t="s">
        <v>76</v>
      </c>
      <c r="AZ24" s="66"/>
      <c r="BA24" s="66"/>
      <c r="BB24" s="66" t="str">
        <f t="shared" si="11"/>
        <v>MÁ</v>
      </c>
      <c r="BC24" s="149">
        <v>6</v>
      </c>
      <c r="BD24" s="105">
        <f t="shared" si="12"/>
        <v>0</v>
      </c>
      <c r="BE24" s="105">
        <f t="shared" si="13"/>
        <v>0</v>
      </c>
      <c r="BF24" s="105">
        <f t="shared" si="14"/>
        <v>6</v>
      </c>
      <c r="BG24" s="105"/>
      <c r="BH24" s="106">
        <f t="shared" si="15"/>
        <v>16</v>
      </c>
      <c r="BI24" s="143">
        <v>6</v>
      </c>
      <c r="BJ24" s="106"/>
      <c r="BK24" s="144">
        <f t="shared" si="16"/>
        <v>0</v>
      </c>
      <c r="BL24" s="108">
        <f t="shared" si="17"/>
        <v>0</v>
      </c>
      <c r="BM24" s="145" t="s">
        <v>95</v>
      </c>
      <c r="BN24" s="106"/>
      <c r="BO24" s="106"/>
      <c r="BP24" s="106"/>
    </row>
    <row r="25" spans="1:68" ht="15.75" x14ac:dyDescent="0.25">
      <c r="A25" s="109">
        <v>18</v>
      </c>
      <c r="B25" s="110">
        <v>18</v>
      </c>
      <c r="C25" s="111" t="s">
        <v>66</v>
      </c>
      <c r="D25" s="141" t="s">
        <v>96</v>
      </c>
      <c r="E25" s="113"/>
      <c r="F25" s="114">
        <f t="shared" si="4"/>
        <v>4</v>
      </c>
      <c r="G25" s="115">
        <f t="shared" si="5"/>
        <v>0</v>
      </c>
      <c r="H25" s="116">
        <f t="shared" si="2"/>
        <v>2</v>
      </c>
      <c r="I25" s="117">
        <f t="shared" si="6"/>
        <v>2</v>
      </c>
      <c r="J25" s="118"/>
      <c r="K25" s="119"/>
      <c r="L25" s="119"/>
      <c r="M25" s="119"/>
      <c r="N25" s="120"/>
      <c r="O25" s="120"/>
      <c r="P25" s="120"/>
      <c r="Q25" s="121" t="s">
        <v>68</v>
      </c>
      <c r="R25" s="122"/>
      <c r="S25" s="122"/>
      <c r="T25" s="122" t="s">
        <v>74</v>
      </c>
      <c r="U25" s="123"/>
      <c r="V25" s="124" t="s">
        <v>69</v>
      </c>
      <c r="W25" s="125"/>
      <c r="X25" s="126"/>
      <c r="Y25" s="126"/>
      <c r="Z25" s="126"/>
      <c r="AA25" s="126"/>
      <c r="AB25" s="126"/>
      <c r="AC25" s="126"/>
      <c r="AD25" s="126" t="s">
        <v>70</v>
      </c>
      <c r="AE25" s="127"/>
      <c r="AF25" s="128"/>
      <c r="AG25" s="129"/>
      <c r="AH25" s="130">
        <f t="shared" si="7"/>
        <v>21</v>
      </c>
      <c r="AI25" s="131">
        <f t="shared" si="8"/>
        <v>0</v>
      </c>
      <c r="AJ25" s="131">
        <f t="shared" si="9"/>
        <v>21</v>
      </c>
      <c r="AK25" s="131">
        <v>52</v>
      </c>
      <c r="AL25" s="132">
        <f t="shared" si="10"/>
        <v>73</v>
      </c>
      <c r="AM25" s="133">
        <v>20</v>
      </c>
      <c r="AN25" s="134">
        <v>0</v>
      </c>
      <c r="AO25" s="135">
        <v>1</v>
      </c>
      <c r="AP25" s="136">
        <v>0</v>
      </c>
      <c r="AQ25" s="136">
        <v>0</v>
      </c>
      <c r="AR25" s="136">
        <v>0</v>
      </c>
      <c r="AS25" s="137">
        <v>0</v>
      </c>
      <c r="AT25" s="138">
        <v>0</v>
      </c>
      <c r="AU25" s="139">
        <v>0</v>
      </c>
      <c r="AV25" s="139">
        <v>0</v>
      </c>
      <c r="AW25" s="139">
        <v>0</v>
      </c>
      <c r="AX25" s="140">
        <v>0</v>
      </c>
      <c r="AY25" s="142" t="s">
        <v>76</v>
      </c>
      <c r="AZ25" s="66"/>
      <c r="BA25" s="66"/>
      <c r="BB25" s="66" t="str">
        <f t="shared" si="11"/>
        <v>NEMÁ</v>
      </c>
      <c r="BC25" s="104">
        <f t="shared" si="3"/>
        <v>4</v>
      </c>
      <c r="BD25" s="105">
        <f t="shared" si="12"/>
        <v>1</v>
      </c>
      <c r="BE25" s="105">
        <f t="shared" si="13"/>
        <v>0</v>
      </c>
      <c r="BF25" s="105">
        <f t="shared" si="14"/>
        <v>4</v>
      </c>
      <c r="BG25" s="105"/>
      <c r="BH25" s="106">
        <f t="shared" si="15"/>
        <v>0</v>
      </c>
      <c r="BI25" s="143">
        <v>0</v>
      </c>
      <c r="BJ25" s="106"/>
      <c r="BK25" s="144">
        <f t="shared" si="16"/>
        <v>2000</v>
      </c>
      <c r="BL25" s="108">
        <f t="shared" si="17"/>
        <v>0</v>
      </c>
      <c r="BM25" s="145" t="s">
        <v>84</v>
      </c>
      <c r="BN25" s="106"/>
      <c r="BO25" s="106"/>
      <c r="BP25" s="106"/>
    </row>
    <row r="26" spans="1:68" ht="15.75" hidden="1" x14ac:dyDescent="0.25">
      <c r="A26" s="109">
        <v>19</v>
      </c>
      <c r="B26" s="110">
        <v>19</v>
      </c>
      <c r="C26" s="111" t="s">
        <v>66</v>
      </c>
      <c r="D26" s="150" t="s">
        <v>97</v>
      </c>
      <c r="E26" s="113"/>
      <c r="F26" s="114">
        <f t="shared" si="4"/>
        <v>4</v>
      </c>
      <c r="G26" s="115">
        <f t="shared" si="5"/>
        <v>1</v>
      </c>
      <c r="H26" s="116">
        <f t="shared" si="2"/>
        <v>1</v>
      </c>
      <c r="I26" s="117">
        <f t="shared" si="6"/>
        <v>2</v>
      </c>
      <c r="J26" s="118"/>
      <c r="K26" s="119"/>
      <c r="L26" s="119"/>
      <c r="M26" s="119" t="s">
        <v>68</v>
      </c>
      <c r="N26" s="120"/>
      <c r="O26" s="120"/>
      <c r="P26" s="120"/>
      <c r="Q26" s="121"/>
      <c r="R26" s="122"/>
      <c r="S26" s="122" t="s">
        <v>74</v>
      </c>
      <c r="T26" s="122"/>
      <c r="U26" s="123"/>
      <c r="V26" s="124" t="s">
        <v>69</v>
      </c>
      <c r="W26" s="125"/>
      <c r="X26" s="126" t="s">
        <v>70</v>
      </c>
      <c r="Y26" s="126"/>
      <c r="Z26" s="126"/>
      <c r="AA26" s="126"/>
      <c r="AB26" s="126"/>
      <c r="AC26" s="126"/>
      <c r="AD26" s="126"/>
      <c r="AE26" s="127"/>
      <c r="AF26" s="128"/>
      <c r="AG26" s="129"/>
      <c r="AH26" s="130">
        <f t="shared" si="7"/>
        <v>28</v>
      </c>
      <c r="AI26" s="131">
        <f t="shared" si="8"/>
        <v>1</v>
      </c>
      <c r="AJ26" s="131">
        <f t="shared" si="9"/>
        <v>29</v>
      </c>
      <c r="AK26" s="131">
        <v>1</v>
      </c>
      <c r="AL26" s="132">
        <f t="shared" si="10"/>
        <v>30</v>
      </c>
      <c r="AM26" s="133">
        <v>24</v>
      </c>
      <c r="AN26" s="134">
        <v>2</v>
      </c>
      <c r="AO26" s="135">
        <v>2</v>
      </c>
      <c r="AP26" s="136">
        <v>0</v>
      </c>
      <c r="AQ26" s="136">
        <v>1</v>
      </c>
      <c r="AR26" s="136">
        <v>0</v>
      </c>
      <c r="AS26" s="137">
        <v>0</v>
      </c>
      <c r="AT26" s="138">
        <v>0</v>
      </c>
      <c r="AU26" s="139">
        <v>0</v>
      </c>
      <c r="AV26" s="139">
        <v>0</v>
      </c>
      <c r="AW26" s="139">
        <v>0</v>
      </c>
      <c r="AX26" s="140">
        <v>0</v>
      </c>
      <c r="AY26" s="142" t="s">
        <v>76</v>
      </c>
      <c r="AZ26" s="66"/>
      <c r="BA26" s="66"/>
      <c r="BB26" s="66" t="str">
        <f t="shared" si="11"/>
        <v>MÁ</v>
      </c>
      <c r="BC26" s="105">
        <f t="shared" si="3"/>
        <v>4</v>
      </c>
      <c r="BD26" s="105">
        <f t="shared" si="12"/>
        <v>1</v>
      </c>
      <c r="BE26" s="105">
        <f t="shared" si="13"/>
        <v>4</v>
      </c>
      <c r="BF26" s="105">
        <f t="shared" si="14"/>
        <v>0</v>
      </c>
      <c r="BG26" s="105"/>
      <c r="BH26" s="106">
        <f t="shared" si="15"/>
        <v>1</v>
      </c>
      <c r="BI26" s="143">
        <v>1</v>
      </c>
      <c r="BJ26" s="106"/>
      <c r="BK26" s="108">
        <f t="shared" si="16"/>
        <v>0</v>
      </c>
      <c r="BL26" s="108">
        <f t="shared" si="17"/>
        <v>1500</v>
      </c>
      <c r="BM26" s="145" t="s">
        <v>98</v>
      </c>
      <c r="BN26" s="106"/>
      <c r="BO26" s="106"/>
      <c r="BP26" s="106"/>
    </row>
    <row r="27" spans="1:68" ht="15.75" hidden="1" x14ac:dyDescent="0.25">
      <c r="A27" s="109">
        <v>20</v>
      </c>
      <c r="B27" s="110">
        <v>20</v>
      </c>
      <c r="C27" s="111" t="s">
        <v>66</v>
      </c>
      <c r="D27" s="112" t="s">
        <v>99</v>
      </c>
      <c r="E27" s="113"/>
      <c r="F27" s="114">
        <f t="shared" si="4"/>
        <v>1</v>
      </c>
      <c r="G27" s="115">
        <f t="shared" si="5"/>
        <v>0</v>
      </c>
      <c r="H27" s="116">
        <f t="shared" si="2"/>
        <v>0</v>
      </c>
      <c r="I27" s="117">
        <f t="shared" si="6"/>
        <v>1</v>
      </c>
      <c r="J27" s="118"/>
      <c r="K27" s="119"/>
      <c r="L27" s="119"/>
      <c r="M27" s="119"/>
      <c r="N27" s="120"/>
      <c r="O27" s="120"/>
      <c r="P27" s="120"/>
      <c r="Q27" s="121"/>
      <c r="R27" s="122"/>
      <c r="S27" s="122"/>
      <c r="T27" s="122"/>
      <c r="U27" s="123"/>
      <c r="V27" s="124"/>
      <c r="W27" s="125"/>
      <c r="X27" s="126"/>
      <c r="Y27" s="126"/>
      <c r="Z27" s="126"/>
      <c r="AA27" s="126"/>
      <c r="AB27" s="126"/>
      <c r="AC27" s="126"/>
      <c r="AD27" s="126" t="s">
        <v>68</v>
      </c>
      <c r="AE27" s="127"/>
      <c r="AF27" s="128"/>
      <c r="AG27" s="129"/>
      <c r="AH27" s="130">
        <f>SUM(AM27+AN27+AO27+AT27)</f>
        <v>6</v>
      </c>
      <c r="AI27" s="131">
        <f>SUM(AP27+AQ27+AR27+AS27+AU27+AV27+AW27+AX27)</f>
        <v>0</v>
      </c>
      <c r="AJ27" s="131">
        <f t="shared" si="9"/>
        <v>6</v>
      </c>
      <c r="AK27" s="131">
        <v>1</v>
      </c>
      <c r="AL27" s="132">
        <f t="shared" si="10"/>
        <v>7</v>
      </c>
      <c r="AM27" s="133">
        <v>6</v>
      </c>
      <c r="AN27" s="134">
        <v>0</v>
      </c>
      <c r="AO27" s="135">
        <v>0</v>
      </c>
      <c r="AP27" s="136">
        <v>0</v>
      </c>
      <c r="AQ27" s="136">
        <v>0</v>
      </c>
      <c r="AR27" s="136">
        <v>0</v>
      </c>
      <c r="AS27" s="137">
        <v>0</v>
      </c>
      <c r="AT27" s="138">
        <v>0</v>
      </c>
      <c r="AU27" s="139">
        <v>0</v>
      </c>
      <c r="AV27" s="139">
        <v>0</v>
      </c>
      <c r="AW27" s="139">
        <v>0</v>
      </c>
      <c r="AX27" s="140">
        <v>0</v>
      </c>
      <c r="AZ27" s="66"/>
      <c r="BA27" s="66"/>
      <c r="BB27" s="4" t="str">
        <f t="shared" si="11"/>
        <v>NEMÁ</v>
      </c>
      <c r="BC27" s="105">
        <f t="shared" si="3"/>
        <v>4</v>
      </c>
      <c r="BD27" s="105">
        <f t="shared" si="12"/>
        <v>1</v>
      </c>
      <c r="BE27" s="105">
        <f t="shared" si="13"/>
        <v>0</v>
      </c>
      <c r="BF27" s="105">
        <f t="shared" si="14"/>
        <v>1</v>
      </c>
      <c r="BG27" s="105"/>
      <c r="BH27" s="106">
        <f t="shared" si="15"/>
        <v>0</v>
      </c>
      <c r="BI27" s="107"/>
      <c r="BJ27" s="106"/>
      <c r="BK27" s="108">
        <f t="shared" si="16"/>
        <v>2000</v>
      </c>
      <c r="BL27" s="108">
        <f t="shared" si="17"/>
        <v>0</v>
      </c>
      <c r="BM27" s="106"/>
      <c r="BN27" s="106"/>
      <c r="BO27" s="106"/>
      <c r="BP27" s="106"/>
    </row>
    <row r="28" spans="1:68" ht="15.75" hidden="1" x14ac:dyDescent="0.25">
      <c r="A28" s="109">
        <v>21</v>
      </c>
      <c r="B28" s="110">
        <v>21</v>
      </c>
      <c r="C28" s="111" t="s">
        <v>66</v>
      </c>
      <c r="D28" s="112" t="s">
        <v>100</v>
      </c>
      <c r="E28" s="113"/>
      <c r="F28" s="114">
        <f t="shared" si="4"/>
        <v>3</v>
      </c>
      <c r="G28" s="115">
        <f t="shared" si="5"/>
        <v>0</v>
      </c>
      <c r="H28" s="116">
        <f t="shared" si="2"/>
        <v>0</v>
      </c>
      <c r="I28" s="117">
        <f t="shared" si="6"/>
        <v>3</v>
      </c>
      <c r="J28" s="118"/>
      <c r="K28" s="119"/>
      <c r="L28" s="119"/>
      <c r="M28" s="119"/>
      <c r="N28" s="120"/>
      <c r="O28" s="120"/>
      <c r="P28" s="120"/>
      <c r="Q28" s="121"/>
      <c r="R28" s="122"/>
      <c r="S28" s="122"/>
      <c r="T28" s="122"/>
      <c r="U28" s="123"/>
      <c r="V28" s="124"/>
      <c r="W28" s="125"/>
      <c r="X28" s="126" t="s">
        <v>68</v>
      </c>
      <c r="Y28" s="126"/>
      <c r="Z28" s="126"/>
      <c r="AA28" s="126" t="s">
        <v>74</v>
      </c>
      <c r="AB28" s="126"/>
      <c r="AC28" s="126"/>
      <c r="AD28" s="126"/>
      <c r="AE28" s="127"/>
      <c r="AF28" s="128" t="s">
        <v>69</v>
      </c>
      <c r="AG28" s="129"/>
      <c r="AH28" s="130">
        <f>SUM(AM28+AN28+AO28+AT28)</f>
        <v>17</v>
      </c>
      <c r="AI28" s="131">
        <f>SUM(AP28+AQ28+AR28+AS28+AU28+AV28+AW28+AX28)</f>
        <v>0</v>
      </c>
      <c r="AJ28" s="131">
        <f t="shared" si="9"/>
        <v>17</v>
      </c>
      <c r="AK28" s="131">
        <v>5</v>
      </c>
      <c r="AL28" s="132">
        <f t="shared" si="10"/>
        <v>22</v>
      </c>
      <c r="AM28" s="133">
        <v>17</v>
      </c>
      <c r="AN28" s="134">
        <v>0</v>
      </c>
      <c r="AO28" s="135">
        <v>0</v>
      </c>
      <c r="AP28" s="136">
        <v>0</v>
      </c>
      <c r="AQ28" s="136">
        <v>0</v>
      </c>
      <c r="AR28" s="136">
        <v>0</v>
      </c>
      <c r="AS28" s="137">
        <v>0</v>
      </c>
      <c r="AT28" s="138">
        <v>0</v>
      </c>
      <c r="AU28" s="139">
        <v>0</v>
      </c>
      <c r="AV28" s="139">
        <v>0</v>
      </c>
      <c r="AW28" s="139">
        <v>0</v>
      </c>
      <c r="AX28" s="140">
        <v>0</v>
      </c>
      <c r="AZ28" s="66"/>
      <c r="BA28" s="66"/>
      <c r="BB28" s="4" t="str">
        <f t="shared" si="11"/>
        <v>NEMÁ</v>
      </c>
      <c r="BC28" s="105">
        <f t="shared" si="3"/>
        <v>4</v>
      </c>
      <c r="BD28" s="105">
        <f t="shared" si="12"/>
        <v>1</v>
      </c>
      <c r="BE28" s="105">
        <f t="shared" si="13"/>
        <v>0</v>
      </c>
      <c r="BF28" s="105">
        <f t="shared" si="14"/>
        <v>3</v>
      </c>
      <c r="BG28" s="105"/>
      <c r="BH28" s="106">
        <f t="shared" si="15"/>
        <v>0</v>
      </c>
      <c r="BI28" s="107"/>
      <c r="BJ28" s="106"/>
      <c r="BK28" s="108">
        <f t="shared" si="16"/>
        <v>2000</v>
      </c>
      <c r="BL28" s="108">
        <f t="shared" si="17"/>
        <v>0</v>
      </c>
      <c r="BM28" s="106"/>
      <c r="BN28" s="106"/>
      <c r="BO28" s="106"/>
      <c r="BP28" s="106"/>
    </row>
    <row r="29" spans="1:68" ht="15.75" hidden="1" x14ac:dyDescent="0.25">
      <c r="A29" s="109">
        <v>22</v>
      </c>
      <c r="B29" s="110">
        <v>22</v>
      </c>
      <c r="C29" s="111" t="s">
        <v>66</v>
      </c>
      <c r="D29" s="112" t="s">
        <v>101</v>
      </c>
      <c r="E29" s="113"/>
      <c r="F29" s="114">
        <f t="shared" si="4"/>
        <v>3</v>
      </c>
      <c r="G29" s="115">
        <f t="shared" si="5"/>
        <v>0</v>
      </c>
      <c r="H29" s="116">
        <f t="shared" si="2"/>
        <v>0</v>
      </c>
      <c r="I29" s="117">
        <f t="shared" si="6"/>
        <v>3</v>
      </c>
      <c r="J29" s="118"/>
      <c r="K29" s="119"/>
      <c r="L29" s="119"/>
      <c r="M29" s="119"/>
      <c r="N29" s="120"/>
      <c r="O29" s="120"/>
      <c r="P29" s="120"/>
      <c r="Q29" s="121"/>
      <c r="R29" s="122"/>
      <c r="S29" s="122"/>
      <c r="T29" s="122"/>
      <c r="U29" s="123"/>
      <c r="V29" s="124"/>
      <c r="W29" s="125"/>
      <c r="X29" s="126" t="s">
        <v>68</v>
      </c>
      <c r="Y29" s="126"/>
      <c r="Z29" s="126"/>
      <c r="AA29" s="126"/>
      <c r="AB29" s="126"/>
      <c r="AC29" s="126"/>
      <c r="AD29" s="126"/>
      <c r="AE29" s="127"/>
      <c r="AF29" s="128" t="s">
        <v>74</v>
      </c>
      <c r="AG29" s="129" t="s">
        <v>69</v>
      </c>
      <c r="AH29" s="130">
        <f t="shared" si="7"/>
        <v>20</v>
      </c>
      <c r="AI29" s="131">
        <f t="shared" si="8"/>
        <v>1</v>
      </c>
      <c r="AJ29" s="131">
        <f t="shared" si="9"/>
        <v>21</v>
      </c>
      <c r="AK29" s="131">
        <v>0</v>
      </c>
      <c r="AL29" s="132">
        <f t="shared" si="10"/>
        <v>21</v>
      </c>
      <c r="AM29" s="133">
        <v>19</v>
      </c>
      <c r="AN29" s="134">
        <v>0</v>
      </c>
      <c r="AO29" s="135">
        <v>1</v>
      </c>
      <c r="AP29" s="136">
        <v>0</v>
      </c>
      <c r="AQ29" s="136">
        <v>0</v>
      </c>
      <c r="AR29" s="136">
        <v>0</v>
      </c>
      <c r="AS29" s="137">
        <v>0</v>
      </c>
      <c r="AT29" s="138">
        <v>0</v>
      </c>
      <c r="AU29" s="139">
        <v>1</v>
      </c>
      <c r="AV29" s="139">
        <v>0</v>
      </c>
      <c r="AW29" s="139">
        <v>0</v>
      </c>
      <c r="AX29" s="140">
        <v>0</v>
      </c>
      <c r="AZ29" s="66"/>
      <c r="BA29" s="66"/>
      <c r="BB29" s="4" t="str">
        <f t="shared" si="11"/>
        <v>MÁ</v>
      </c>
      <c r="BC29" s="105">
        <f t="shared" si="3"/>
        <v>4</v>
      </c>
      <c r="BD29" s="105">
        <f t="shared" si="12"/>
        <v>1</v>
      </c>
      <c r="BE29" s="105">
        <f t="shared" si="13"/>
        <v>0</v>
      </c>
      <c r="BF29" s="105">
        <f t="shared" si="14"/>
        <v>3</v>
      </c>
      <c r="BG29" s="105"/>
      <c r="BH29" s="106">
        <f t="shared" si="15"/>
        <v>1</v>
      </c>
      <c r="BI29" s="107"/>
      <c r="BJ29" s="106"/>
      <c r="BK29" s="108">
        <f t="shared" si="16"/>
        <v>2000</v>
      </c>
      <c r="BL29" s="108">
        <f t="shared" si="17"/>
        <v>0</v>
      </c>
      <c r="BM29" s="106"/>
      <c r="BN29" s="106"/>
      <c r="BO29" s="106"/>
      <c r="BP29" s="106"/>
    </row>
    <row r="30" spans="1:68" ht="15.75" hidden="1" x14ac:dyDescent="0.25">
      <c r="A30" s="109">
        <v>23</v>
      </c>
      <c r="B30" s="110">
        <v>23</v>
      </c>
      <c r="C30" s="111" t="s">
        <v>66</v>
      </c>
      <c r="D30" s="112" t="s">
        <v>102</v>
      </c>
      <c r="E30" s="113"/>
      <c r="F30" s="114">
        <f t="shared" si="4"/>
        <v>2</v>
      </c>
      <c r="G30" s="115">
        <f t="shared" si="5"/>
        <v>0</v>
      </c>
      <c r="H30" s="116">
        <f t="shared" si="2"/>
        <v>0</v>
      </c>
      <c r="I30" s="117">
        <f t="shared" si="6"/>
        <v>2</v>
      </c>
      <c r="J30" s="118"/>
      <c r="K30" s="119"/>
      <c r="L30" s="119"/>
      <c r="M30" s="119"/>
      <c r="N30" s="120"/>
      <c r="O30" s="120"/>
      <c r="P30" s="120"/>
      <c r="Q30" s="121"/>
      <c r="R30" s="122"/>
      <c r="S30" s="122"/>
      <c r="T30" s="122"/>
      <c r="U30" s="123"/>
      <c r="V30" s="124"/>
      <c r="W30" s="125"/>
      <c r="X30" s="126"/>
      <c r="Y30" s="126"/>
      <c r="Z30" s="126"/>
      <c r="AA30" s="126" t="s">
        <v>68</v>
      </c>
      <c r="AB30" s="126"/>
      <c r="AC30" s="126"/>
      <c r="AD30" s="126"/>
      <c r="AE30" s="127"/>
      <c r="AF30" s="128" t="s">
        <v>74</v>
      </c>
      <c r="AG30" s="129"/>
      <c r="AH30" s="130">
        <f t="shared" si="7"/>
        <v>11</v>
      </c>
      <c r="AI30" s="131">
        <f t="shared" si="8"/>
        <v>0</v>
      </c>
      <c r="AJ30" s="131">
        <f t="shared" si="9"/>
        <v>11</v>
      </c>
      <c r="AK30" s="131">
        <v>4</v>
      </c>
      <c r="AL30" s="132">
        <f t="shared" si="10"/>
        <v>15</v>
      </c>
      <c r="AM30" s="133">
        <v>10</v>
      </c>
      <c r="AN30" s="134">
        <v>1</v>
      </c>
      <c r="AO30" s="135">
        <v>0</v>
      </c>
      <c r="AP30" s="136">
        <v>0</v>
      </c>
      <c r="AQ30" s="136">
        <v>0</v>
      </c>
      <c r="AR30" s="136">
        <v>0</v>
      </c>
      <c r="AS30" s="137">
        <v>0</v>
      </c>
      <c r="AT30" s="138">
        <v>0</v>
      </c>
      <c r="AU30" s="139">
        <v>0</v>
      </c>
      <c r="AV30" s="139">
        <v>0</v>
      </c>
      <c r="AW30" s="139">
        <v>0</v>
      </c>
      <c r="AX30" s="140">
        <v>0</v>
      </c>
      <c r="AZ30" s="66"/>
      <c r="BA30" s="66"/>
      <c r="BB30" s="4" t="str">
        <f t="shared" si="11"/>
        <v>NEMÁ</v>
      </c>
      <c r="BC30" s="105">
        <f t="shared" si="3"/>
        <v>4</v>
      </c>
      <c r="BD30" s="105">
        <f t="shared" si="12"/>
        <v>1</v>
      </c>
      <c r="BE30" s="105">
        <f t="shared" si="13"/>
        <v>0</v>
      </c>
      <c r="BF30" s="105">
        <f t="shared" si="14"/>
        <v>2</v>
      </c>
      <c r="BG30" s="105"/>
      <c r="BH30" s="106">
        <f t="shared" si="15"/>
        <v>0</v>
      </c>
      <c r="BI30" s="107"/>
      <c r="BJ30" s="106"/>
      <c r="BK30" s="108">
        <f t="shared" si="16"/>
        <v>2000</v>
      </c>
      <c r="BL30" s="108">
        <f t="shared" si="17"/>
        <v>0</v>
      </c>
      <c r="BM30" s="106"/>
      <c r="BN30" s="106"/>
      <c r="BO30" s="106"/>
      <c r="BP30" s="106"/>
    </row>
    <row r="31" spans="1:68" ht="15.75" hidden="1" x14ac:dyDescent="0.25">
      <c r="A31" s="109">
        <v>24</v>
      </c>
      <c r="B31" s="110">
        <v>24</v>
      </c>
      <c r="C31" s="111" t="s">
        <v>66</v>
      </c>
      <c r="D31" s="112" t="s">
        <v>103</v>
      </c>
      <c r="E31" s="113"/>
      <c r="F31" s="114">
        <f t="shared" si="4"/>
        <v>1</v>
      </c>
      <c r="G31" s="115">
        <f t="shared" si="5"/>
        <v>0</v>
      </c>
      <c r="H31" s="116">
        <f t="shared" si="2"/>
        <v>0</v>
      </c>
      <c r="I31" s="117">
        <f t="shared" si="6"/>
        <v>1</v>
      </c>
      <c r="J31" s="118"/>
      <c r="K31" s="119"/>
      <c r="L31" s="119"/>
      <c r="M31" s="119"/>
      <c r="N31" s="120"/>
      <c r="O31" s="120"/>
      <c r="P31" s="120"/>
      <c r="Q31" s="121"/>
      <c r="R31" s="122"/>
      <c r="S31" s="122"/>
      <c r="T31" s="122"/>
      <c r="U31" s="123"/>
      <c r="V31" s="124"/>
      <c r="W31" s="125"/>
      <c r="X31" s="126"/>
      <c r="Y31" s="126"/>
      <c r="Z31" s="126"/>
      <c r="AA31" s="126"/>
      <c r="AB31" s="126"/>
      <c r="AC31" s="126"/>
      <c r="AD31" s="126"/>
      <c r="AE31" s="127"/>
      <c r="AF31" s="128" t="s">
        <v>68</v>
      </c>
      <c r="AG31" s="129"/>
      <c r="AH31" s="130">
        <f t="shared" si="7"/>
        <v>8</v>
      </c>
      <c r="AI31" s="131">
        <f t="shared" si="8"/>
        <v>0</v>
      </c>
      <c r="AJ31" s="131">
        <f t="shared" si="9"/>
        <v>8</v>
      </c>
      <c r="AK31" s="131">
        <v>0</v>
      </c>
      <c r="AL31" s="132">
        <f t="shared" si="10"/>
        <v>8</v>
      </c>
      <c r="AM31" s="133">
        <v>8</v>
      </c>
      <c r="AN31" s="134">
        <v>0</v>
      </c>
      <c r="AO31" s="135">
        <v>0</v>
      </c>
      <c r="AP31" s="136">
        <v>0</v>
      </c>
      <c r="AQ31" s="136">
        <v>0</v>
      </c>
      <c r="AR31" s="136">
        <v>0</v>
      </c>
      <c r="AS31" s="137">
        <v>0</v>
      </c>
      <c r="AT31" s="138">
        <v>0</v>
      </c>
      <c r="AU31" s="139">
        <v>0</v>
      </c>
      <c r="AV31" s="139">
        <v>0</v>
      </c>
      <c r="AW31" s="139">
        <v>0</v>
      </c>
      <c r="AX31" s="140">
        <v>0</v>
      </c>
      <c r="AZ31" s="66"/>
      <c r="BA31" s="66"/>
      <c r="BB31" s="4" t="str">
        <f t="shared" si="11"/>
        <v>NEMÁ</v>
      </c>
      <c r="BC31" s="105">
        <f t="shared" si="3"/>
        <v>4</v>
      </c>
      <c r="BD31" s="105">
        <f t="shared" si="12"/>
        <v>1</v>
      </c>
      <c r="BE31" s="105">
        <f t="shared" si="13"/>
        <v>0</v>
      </c>
      <c r="BF31" s="105">
        <f t="shared" si="14"/>
        <v>1</v>
      </c>
      <c r="BG31" s="105"/>
      <c r="BH31" s="106">
        <f t="shared" si="15"/>
        <v>0</v>
      </c>
      <c r="BI31" s="107"/>
      <c r="BJ31" s="106"/>
      <c r="BK31" s="108">
        <f t="shared" si="16"/>
        <v>2000</v>
      </c>
      <c r="BL31" s="108">
        <f t="shared" si="17"/>
        <v>0</v>
      </c>
      <c r="BM31" s="106"/>
      <c r="BN31" s="106"/>
      <c r="BO31" s="106"/>
      <c r="BP31" s="106"/>
    </row>
    <row r="32" spans="1:68" ht="15.75" hidden="1" x14ac:dyDescent="0.25">
      <c r="A32" s="109">
        <v>25</v>
      </c>
      <c r="B32" s="110">
        <v>25</v>
      </c>
      <c r="C32" s="111" t="s">
        <v>66</v>
      </c>
      <c r="D32" s="112" t="s">
        <v>104</v>
      </c>
      <c r="E32" s="113"/>
      <c r="F32" s="114">
        <f t="shared" si="4"/>
        <v>3</v>
      </c>
      <c r="G32" s="115">
        <f t="shared" si="5"/>
        <v>0</v>
      </c>
      <c r="H32" s="116">
        <f t="shared" si="2"/>
        <v>0</v>
      </c>
      <c r="I32" s="117">
        <f t="shared" si="6"/>
        <v>3</v>
      </c>
      <c r="J32" s="118"/>
      <c r="K32" s="119"/>
      <c r="L32" s="119"/>
      <c r="M32" s="119"/>
      <c r="N32" s="120"/>
      <c r="O32" s="120"/>
      <c r="P32" s="120"/>
      <c r="Q32" s="121"/>
      <c r="R32" s="122"/>
      <c r="S32" s="122"/>
      <c r="T32" s="122"/>
      <c r="U32" s="123"/>
      <c r="V32" s="124" t="s">
        <v>68</v>
      </c>
      <c r="W32" s="125"/>
      <c r="X32" s="126"/>
      <c r="Y32" s="126"/>
      <c r="Z32" s="126"/>
      <c r="AA32" s="126" t="s">
        <v>74</v>
      </c>
      <c r="AB32" s="126"/>
      <c r="AC32" s="126"/>
      <c r="AD32" s="126" t="s">
        <v>69</v>
      </c>
      <c r="AE32" s="127"/>
      <c r="AF32" s="128"/>
      <c r="AG32" s="129"/>
      <c r="AH32" s="130">
        <f t="shared" si="7"/>
        <v>13</v>
      </c>
      <c r="AI32" s="131">
        <f t="shared" si="8"/>
        <v>0</v>
      </c>
      <c r="AJ32" s="131">
        <f t="shared" si="9"/>
        <v>13</v>
      </c>
      <c r="AK32" s="131">
        <v>0</v>
      </c>
      <c r="AL32" s="132">
        <f t="shared" si="10"/>
        <v>13</v>
      </c>
      <c r="AM32" s="133">
        <v>13</v>
      </c>
      <c r="AN32" s="134">
        <v>0</v>
      </c>
      <c r="AO32" s="135">
        <v>0</v>
      </c>
      <c r="AP32" s="136">
        <v>0</v>
      </c>
      <c r="AQ32" s="136">
        <v>0</v>
      </c>
      <c r="AR32" s="136">
        <v>0</v>
      </c>
      <c r="AS32" s="137">
        <v>0</v>
      </c>
      <c r="AT32" s="138">
        <v>0</v>
      </c>
      <c r="AU32" s="139">
        <v>0</v>
      </c>
      <c r="AV32" s="139">
        <v>0</v>
      </c>
      <c r="AW32" s="139">
        <v>0</v>
      </c>
      <c r="AX32" s="140">
        <v>0</v>
      </c>
      <c r="AZ32" s="66"/>
      <c r="BA32" s="66"/>
      <c r="BB32" s="4" t="str">
        <f t="shared" si="11"/>
        <v>NEMÁ</v>
      </c>
      <c r="BC32" s="105">
        <f t="shared" si="3"/>
        <v>4</v>
      </c>
      <c r="BD32" s="105">
        <f t="shared" si="12"/>
        <v>1</v>
      </c>
      <c r="BE32" s="105">
        <f t="shared" si="13"/>
        <v>0</v>
      </c>
      <c r="BF32" s="105">
        <f t="shared" si="14"/>
        <v>3</v>
      </c>
      <c r="BG32" s="105"/>
      <c r="BH32" s="106">
        <f t="shared" si="15"/>
        <v>0</v>
      </c>
      <c r="BI32" s="107"/>
      <c r="BJ32" s="106"/>
      <c r="BK32" s="108">
        <f t="shared" si="16"/>
        <v>2000</v>
      </c>
      <c r="BL32" s="108">
        <f t="shared" si="17"/>
        <v>0</v>
      </c>
      <c r="BM32" s="106"/>
      <c r="BN32" s="106"/>
      <c r="BO32" s="106"/>
      <c r="BP32" s="106"/>
    </row>
    <row r="33" spans="1:68" ht="15.75" hidden="1" x14ac:dyDescent="0.25">
      <c r="A33" s="109">
        <v>26</v>
      </c>
      <c r="B33" s="110">
        <v>26</v>
      </c>
      <c r="C33" s="111" t="s">
        <v>66</v>
      </c>
      <c r="D33" s="112" t="s">
        <v>105</v>
      </c>
      <c r="E33" s="113"/>
      <c r="F33" s="114">
        <f t="shared" si="4"/>
        <v>3</v>
      </c>
      <c r="G33" s="115">
        <f t="shared" si="5"/>
        <v>0</v>
      </c>
      <c r="H33" s="116">
        <f t="shared" si="2"/>
        <v>0</v>
      </c>
      <c r="I33" s="117">
        <f t="shared" si="6"/>
        <v>3</v>
      </c>
      <c r="J33" s="118"/>
      <c r="K33" s="119"/>
      <c r="L33" s="119"/>
      <c r="M33" s="119"/>
      <c r="N33" s="120"/>
      <c r="O33" s="120"/>
      <c r="P33" s="120"/>
      <c r="Q33" s="121"/>
      <c r="R33" s="122"/>
      <c r="S33" s="122"/>
      <c r="T33" s="122"/>
      <c r="U33" s="123"/>
      <c r="V33" s="124"/>
      <c r="W33" s="125"/>
      <c r="X33" s="126"/>
      <c r="Y33" s="126"/>
      <c r="Z33" s="126"/>
      <c r="AA33" s="126" t="s">
        <v>68</v>
      </c>
      <c r="AB33" s="126"/>
      <c r="AC33" s="126"/>
      <c r="AD33" s="126" t="s">
        <v>74</v>
      </c>
      <c r="AE33" s="127"/>
      <c r="AF33" s="128"/>
      <c r="AG33" s="129" t="s">
        <v>69</v>
      </c>
      <c r="AH33" s="130">
        <f t="shared" si="7"/>
        <v>17</v>
      </c>
      <c r="AI33" s="131">
        <f t="shared" si="8"/>
        <v>40</v>
      </c>
      <c r="AJ33" s="131">
        <f t="shared" si="9"/>
        <v>57</v>
      </c>
      <c r="AK33" s="131">
        <v>68</v>
      </c>
      <c r="AL33" s="132">
        <f t="shared" si="10"/>
        <v>125</v>
      </c>
      <c r="AM33" s="133">
        <v>6</v>
      </c>
      <c r="AN33" s="134">
        <v>6</v>
      </c>
      <c r="AO33" s="135">
        <v>1</v>
      </c>
      <c r="AP33" s="136">
        <v>3</v>
      </c>
      <c r="AQ33" s="136">
        <v>8</v>
      </c>
      <c r="AR33" s="136">
        <v>7</v>
      </c>
      <c r="AS33" s="137">
        <v>10</v>
      </c>
      <c r="AT33" s="138">
        <v>4</v>
      </c>
      <c r="AU33" s="139">
        <v>3</v>
      </c>
      <c r="AV33" s="139">
        <v>4</v>
      </c>
      <c r="AW33" s="139">
        <v>3</v>
      </c>
      <c r="AX33" s="140">
        <v>2</v>
      </c>
      <c r="AZ33" s="66"/>
      <c r="BA33" s="66"/>
      <c r="BB33" s="4" t="str">
        <f t="shared" si="11"/>
        <v>MÁ</v>
      </c>
      <c r="BC33" s="105">
        <f t="shared" si="3"/>
        <v>4</v>
      </c>
      <c r="BD33" s="105">
        <f t="shared" si="12"/>
        <v>1</v>
      </c>
      <c r="BE33" s="105">
        <f t="shared" si="13"/>
        <v>0</v>
      </c>
      <c r="BF33" s="105">
        <f t="shared" si="14"/>
        <v>3</v>
      </c>
      <c r="BG33" s="105"/>
      <c r="BH33" s="106">
        <f t="shared" si="15"/>
        <v>40</v>
      </c>
      <c r="BI33" s="107"/>
      <c r="BJ33" s="106"/>
      <c r="BK33" s="108">
        <f t="shared" si="16"/>
        <v>2000</v>
      </c>
      <c r="BL33" s="108">
        <f t="shared" si="17"/>
        <v>0</v>
      </c>
      <c r="BM33" s="106"/>
      <c r="BN33" s="106"/>
      <c r="BO33" s="106"/>
      <c r="BP33" s="106"/>
    </row>
    <row r="34" spans="1:68" ht="15.75" hidden="1" x14ac:dyDescent="0.25">
      <c r="A34" s="109">
        <v>27</v>
      </c>
      <c r="B34" s="110">
        <v>27</v>
      </c>
      <c r="C34" s="111" t="s">
        <v>66</v>
      </c>
      <c r="D34" s="112" t="s">
        <v>106</v>
      </c>
      <c r="E34" s="113"/>
      <c r="F34" s="114">
        <f t="shared" si="4"/>
        <v>3</v>
      </c>
      <c r="G34" s="115">
        <f t="shared" si="5"/>
        <v>0</v>
      </c>
      <c r="H34" s="116">
        <f t="shared" si="2"/>
        <v>0</v>
      </c>
      <c r="I34" s="117">
        <f t="shared" si="6"/>
        <v>3</v>
      </c>
      <c r="J34" s="118"/>
      <c r="K34" s="119"/>
      <c r="L34" s="119"/>
      <c r="M34" s="119"/>
      <c r="N34" s="120"/>
      <c r="O34" s="120"/>
      <c r="P34" s="120"/>
      <c r="Q34" s="151"/>
      <c r="R34" s="122"/>
      <c r="S34" s="122"/>
      <c r="T34" s="122"/>
      <c r="U34" s="123"/>
      <c r="V34" s="124" t="s">
        <v>68</v>
      </c>
      <c r="W34" s="125"/>
      <c r="X34" s="126"/>
      <c r="Y34" s="126"/>
      <c r="Z34" s="126"/>
      <c r="AA34" s="126"/>
      <c r="AB34" s="126"/>
      <c r="AC34" s="126"/>
      <c r="AD34" s="126" t="s">
        <v>74</v>
      </c>
      <c r="AE34" s="127"/>
      <c r="AF34" s="128" t="s">
        <v>69</v>
      </c>
      <c r="AG34" s="129"/>
      <c r="AH34" s="130">
        <f t="shared" si="7"/>
        <v>18</v>
      </c>
      <c r="AI34" s="131">
        <f t="shared" si="8"/>
        <v>8</v>
      </c>
      <c r="AJ34" s="131">
        <f t="shared" si="9"/>
        <v>26</v>
      </c>
      <c r="AK34" s="131">
        <v>0</v>
      </c>
      <c r="AL34" s="132">
        <f t="shared" si="10"/>
        <v>26</v>
      </c>
      <c r="AM34" s="133">
        <v>18</v>
      </c>
      <c r="AN34" s="134">
        <v>0</v>
      </c>
      <c r="AO34" s="135">
        <v>0</v>
      </c>
      <c r="AP34" s="136">
        <v>0</v>
      </c>
      <c r="AQ34" s="136">
        <v>0</v>
      </c>
      <c r="AR34" s="136">
        <v>0</v>
      </c>
      <c r="AS34" s="137">
        <v>3</v>
      </c>
      <c r="AT34" s="138">
        <v>0</v>
      </c>
      <c r="AU34" s="139">
        <v>1</v>
      </c>
      <c r="AV34" s="139">
        <v>1</v>
      </c>
      <c r="AW34" s="139">
        <v>3</v>
      </c>
      <c r="AX34" s="140">
        <v>0</v>
      </c>
      <c r="AZ34" s="66"/>
      <c r="BA34" s="66"/>
      <c r="BB34" s="4" t="str">
        <f t="shared" si="11"/>
        <v>MÁ</v>
      </c>
      <c r="BC34" s="105">
        <f t="shared" si="3"/>
        <v>4</v>
      </c>
      <c r="BD34" s="105">
        <f t="shared" si="12"/>
        <v>1</v>
      </c>
      <c r="BE34" s="105">
        <f t="shared" si="13"/>
        <v>0</v>
      </c>
      <c r="BF34" s="105">
        <f t="shared" si="14"/>
        <v>3</v>
      </c>
      <c r="BG34" s="105"/>
      <c r="BH34" s="106">
        <f t="shared" si="15"/>
        <v>8</v>
      </c>
      <c r="BI34" s="107"/>
      <c r="BJ34" s="106"/>
      <c r="BK34" s="108">
        <f t="shared" si="16"/>
        <v>2000</v>
      </c>
      <c r="BL34" s="108">
        <f t="shared" si="17"/>
        <v>0</v>
      </c>
      <c r="BM34" s="106"/>
      <c r="BN34" s="106"/>
      <c r="BO34" s="106"/>
      <c r="BP34" s="106"/>
    </row>
    <row r="35" spans="1:68" ht="15.75" hidden="1" x14ac:dyDescent="0.25">
      <c r="A35" s="109">
        <v>28</v>
      </c>
      <c r="B35" s="110">
        <v>28</v>
      </c>
      <c r="C35" s="111" t="s">
        <v>66</v>
      </c>
      <c r="D35" s="112" t="s">
        <v>107</v>
      </c>
      <c r="E35" s="113"/>
      <c r="F35" s="114">
        <f t="shared" si="4"/>
        <v>4</v>
      </c>
      <c r="G35" s="115">
        <f t="shared" si="5"/>
        <v>0</v>
      </c>
      <c r="H35" s="116">
        <f t="shared" si="2"/>
        <v>0</v>
      </c>
      <c r="I35" s="117">
        <f t="shared" si="6"/>
        <v>4</v>
      </c>
      <c r="J35" s="118"/>
      <c r="K35" s="119"/>
      <c r="L35" s="119"/>
      <c r="M35" s="119"/>
      <c r="N35" s="120"/>
      <c r="O35" s="120"/>
      <c r="P35" s="120"/>
      <c r="Q35" s="121"/>
      <c r="R35" s="122"/>
      <c r="S35" s="122"/>
      <c r="T35" s="122"/>
      <c r="U35" s="123"/>
      <c r="V35" s="124"/>
      <c r="W35" s="125"/>
      <c r="X35" s="126" t="s">
        <v>68</v>
      </c>
      <c r="Y35" s="126"/>
      <c r="Z35" s="126"/>
      <c r="AA35" s="126"/>
      <c r="AB35" s="126"/>
      <c r="AC35" s="126"/>
      <c r="AD35" s="126" t="s">
        <v>74</v>
      </c>
      <c r="AE35" s="127"/>
      <c r="AF35" s="128" t="s">
        <v>69</v>
      </c>
      <c r="AG35" s="129" t="s">
        <v>70</v>
      </c>
      <c r="AH35" s="130">
        <f t="shared" si="7"/>
        <v>18</v>
      </c>
      <c r="AI35" s="131">
        <f t="shared" si="8"/>
        <v>1</v>
      </c>
      <c r="AJ35" s="131">
        <f t="shared" si="9"/>
        <v>19</v>
      </c>
      <c r="AK35" s="131">
        <v>0</v>
      </c>
      <c r="AL35" s="132">
        <f t="shared" si="10"/>
        <v>19</v>
      </c>
      <c r="AM35" s="133">
        <v>17</v>
      </c>
      <c r="AN35" s="134">
        <v>0</v>
      </c>
      <c r="AO35" s="135">
        <v>1</v>
      </c>
      <c r="AP35" s="136">
        <v>0</v>
      </c>
      <c r="AQ35" s="136">
        <v>1</v>
      </c>
      <c r="AR35" s="136">
        <v>0</v>
      </c>
      <c r="AS35" s="137">
        <v>0</v>
      </c>
      <c r="AT35" s="138">
        <v>0</v>
      </c>
      <c r="AU35" s="139">
        <v>0</v>
      </c>
      <c r="AV35" s="139">
        <v>0</v>
      </c>
      <c r="AW35" s="139">
        <v>0</v>
      </c>
      <c r="AX35" s="140">
        <v>0</v>
      </c>
      <c r="AZ35" s="66"/>
      <c r="BA35" s="66"/>
      <c r="BB35" s="4" t="str">
        <f t="shared" si="11"/>
        <v>MÁ</v>
      </c>
      <c r="BC35" s="105">
        <f t="shared" si="3"/>
        <v>4</v>
      </c>
      <c r="BD35" s="105">
        <f t="shared" si="12"/>
        <v>1</v>
      </c>
      <c r="BE35" s="105">
        <f t="shared" si="13"/>
        <v>0</v>
      </c>
      <c r="BF35" s="105">
        <f t="shared" si="14"/>
        <v>4</v>
      </c>
      <c r="BG35" s="105"/>
      <c r="BH35" s="106">
        <f t="shared" si="15"/>
        <v>1</v>
      </c>
      <c r="BI35" s="107"/>
      <c r="BJ35" s="106"/>
      <c r="BK35" s="108">
        <f t="shared" si="16"/>
        <v>2000</v>
      </c>
      <c r="BL35" s="108">
        <f t="shared" si="17"/>
        <v>0</v>
      </c>
      <c r="BM35" s="106"/>
      <c r="BN35" s="106"/>
      <c r="BO35" s="106"/>
      <c r="BP35" s="106"/>
    </row>
    <row r="36" spans="1:68" ht="16.5" thickBot="1" x14ac:dyDescent="0.3">
      <c r="A36" s="109">
        <v>29</v>
      </c>
      <c r="B36" s="110">
        <v>29</v>
      </c>
      <c r="C36" s="111" t="s">
        <v>66</v>
      </c>
      <c r="D36" s="141" t="s">
        <v>108</v>
      </c>
      <c r="E36" s="113"/>
      <c r="F36" s="114">
        <f t="shared" si="4"/>
        <v>2</v>
      </c>
      <c r="G36" s="115">
        <f t="shared" si="5"/>
        <v>0</v>
      </c>
      <c r="H36" s="116">
        <f t="shared" si="2"/>
        <v>1</v>
      </c>
      <c r="I36" s="117">
        <f t="shared" si="6"/>
        <v>1</v>
      </c>
      <c r="J36" s="118"/>
      <c r="K36" s="119"/>
      <c r="L36" s="119"/>
      <c r="M36" s="119"/>
      <c r="N36" s="120"/>
      <c r="O36" s="120"/>
      <c r="P36" s="120"/>
      <c r="Q36" s="121"/>
      <c r="R36" s="122"/>
      <c r="S36" s="122" t="s">
        <v>68</v>
      </c>
      <c r="T36" s="122"/>
      <c r="U36" s="123"/>
      <c r="V36" s="124"/>
      <c r="W36" s="125"/>
      <c r="X36" s="126" t="s">
        <v>74</v>
      </c>
      <c r="Y36" s="126"/>
      <c r="Z36" s="126"/>
      <c r="AA36" s="126"/>
      <c r="AB36" s="126"/>
      <c r="AC36" s="126"/>
      <c r="AD36" s="126"/>
      <c r="AE36" s="127"/>
      <c r="AF36" s="128"/>
      <c r="AG36" s="129"/>
      <c r="AH36" s="130">
        <f t="shared" si="7"/>
        <v>8</v>
      </c>
      <c r="AI36" s="131">
        <f t="shared" si="8"/>
        <v>5</v>
      </c>
      <c r="AJ36" s="131">
        <f t="shared" si="9"/>
        <v>13</v>
      </c>
      <c r="AK36" s="131">
        <v>4</v>
      </c>
      <c r="AL36" s="132">
        <f t="shared" si="10"/>
        <v>17</v>
      </c>
      <c r="AM36" s="133">
        <v>6</v>
      </c>
      <c r="AN36" s="134">
        <v>1</v>
      </c>
      <c r="AO36" s="135">
        <v>1</v>
      </c>
      <c r="AP36" s="136">
        <v>0</v>
      </c>
      <c r="AQ36" s="136">
        <v>3</v>
      </c>
      <c r="AR36" s="136">
        <v>0</v>
      </c>
      <c r="AS36" s="137">
        <v>1</v>
      </c>
      <c r="AT36" s="138">
        <v>0</v>
      </c>
      <c r="AU36" s="139">
        <v>1</v>
      </c>
      <c r="AV36" s="139">
        <v>0</v>
      </c>
      <c r="AW36" s="139">
        <v>0</v>
      </c>
      <c r="AX36" s="140">
        <v>0</v>
      </c>
      <c r="AY36" s="142" t="s">
        <v>76</v>
      </c>
      <c r="AZ36" s="66"/>
      <c r="BA36" s="66"/>
      <c r="BB36" s="66" t="str">
        <f t="shared" si="11"/>
        <v>MÁ</v>
      </c>
      <c r="BC36" s="105">
        <f t="shared" si="3"/>
        <v>4</v>
      </c>
      <c r="BD36" s="105">
        <f t="shared" si="12"/>
        <v>0</v>
      </c>
      <c r="BE36" s="105">
        <f t="shared" si="13"/>
        <v>0</v>
      </c>
      <c r="BF36" s="105">
        <f t="shared" si="14"/>
        <v>2</v>
      </c>
      <c r="BG36" s="105"/>
      <c r="BH36" s="106">
        <f t="shared" si="15"/>
        <v>5</v>
      </c>
      <c r="BI36" s="143">
        <v>4</v>
      </c>
      <c r="BJ36" s="106"/>
      <c r="BK36" s="144">
        <f t="shared" si="16"/>
        <v>0</v>
      </c>
      <c r="BL36" s="108">
        <f t="shared" si="17"/>
        <v>0</v>
      </c>
      <c r="BM36" s="145" t="s">
        <v>109</v>
      </c>
      <c r="BN36" s="106"/>
      <c r="BO36" s="106"/>
      <c r="BP36" s="106"/>
    </row>
    <row r="37" spans="1:68" ht="16.5" hidden="1" thickBot="1" x14ac:dyDescent="0.3">
      <c r="A37" s="109">
        <v>30</v>
      </c>
      <c r="B37" s="110">
        <v>30</v>
      </c>
      <c r="C37" s="111" t="s">
        <v>66</v>
      </c>
      <c r="D37" s="112" t="s">
        <v>110</v>
      </c>
      <c r="E37" s="113"/>
      <c r="F37" s="114">
        <f t="shared" si="4"/>
        <v>2</v>
      </c>
      <c r="G37" s="115">
        <f t="shared" si="5"/>
        <v>0</v>
      </c>
      <c r="H37" s="116">
        <f t="shared" si="2"/>
        <v>0</v>
      </c>
      <c r="I37" s="117">
        <f t="shared" si="6"/>
        <v>2</v>
      </c>
      <c r="J37" s="118"/>
      <c r="K37" s="119"/>
      <c r="L37" s="119"/>
      <c r="M37" s="119"/>
      <c r="N37" s="120"/>
      <c r="O37" s="120"/>
      <c r="P37" s="120"/>
      <c r="Q37" s="121"/>
      <c r="R37" s="122"/>
      <c r="S37" s="122"/>
      <c r="T37" s="122"/>
      <c r="U37" s="123"/>
      <c r="V37" s="124"/>
      <c r="W37" s="125"/>
      <c r="X37" s="126"/>
      <c r="Y37" s="126"/>
      <c r="Z37" s="126"/>
      <c r="AA37" s="126"/>
      <c r="AB37" s="126"/>
      <c r="AC37" s="126"/>
      <c r="AD37" s="126" t="s">
        <v>68</v>
      </c>
      <c r="AE37" s="127"/>
      <c r="AF37" s="128"/>
      <c r="AG37" s="129" t="s">
        <v>74</v>
      </c>
      <c r="AH37" s="130">
        <f t="shared" si="7"/>
        <v>14</v>
      </c>
      <c r="AI37" s="131">
        <f t="shared" si="8"/>
        <v>0</v>
      </c>
      <c r="AJ37" s="131">
        <f t="shared" si="9"/>
        <v>14</v>
      </c>
      <c r="AK37" s="131">
        <v>0</v>
      </c>
      <c r="AL37" s="132">
        <f t="shared" si="10"/>
        <v>14</v>
      </c>
      <c r="AM37" s="133">
        <v>14</v>
      </c>
      <c r="AN37" s="134">
        <v>0</v>
      </c>
      <c r="AO37" s="135">
        <v>0</v>
      </c>
      <c r="AP37" s="136">
        <v>0</v>
      </c>
      <c r="AQ37" s="136">
        <v>0</v>
      </c>
      <c r="AR37" s="136">
        <v>0</v>
      </c>
      <c r="AS37" s="137">
        <v>0</v>
      </c>
      <c r="AT37" s="138">
        <v>0</v>
      </c>
      <c r="AU37" s="139">
        <v>0</v>
      </c>
      <c r="AV37" s="139">
        <v>0</v>
      </c>
      <c r="AW37" s="139">
        <v>0</v>
      </c>
      <c r="AX37" s="140">
        <v>0</v>
      </c>
      <c r="AZ37" s="66"/>
      <c r="BA37" s="66"/>
      <c r="BB37" s="4" t="str">
        <f t="shared" si="11"/>
        <v>NEMÁ</v>
      </c>
      <c r="BC37" s="105">
        <f t="shared" si="3"/>
        <v>4</v>
      </c>
      <c r="BD37" s="105">
        <f t="shared" si="12"/>
        <v>1</v>
      </c>
      <c r="BE37" s="105">
        <f t="shared" si="13"/>
        <v>0</v>
      </c>
      <c r="BF37" s="105">
        <f t="shared" si="14"/>
        <v>2</v>
      </c>
      <c r="BG37" s="105"/>
      <c r="BH37" s="106">
        <f t="shared" si="15"/>
        <v>0</v>
      </c>
      <c r="BI37" s="107"/>
      <c r="BJ37" s="106"/>
      <c r="BK37" s="108">
        <f t="shared" si="16"/>
        <v>2000</v>
      </c>
      <c r="BL37" s="108">
        <f t="shared" si="17"/>
        <v>0</v>
      </c>
      <c r="BM37" s="106"/>
      <c r="BN37" s="106"/>
      <c r="BO37" s="106"/>
      <c r="BP37" s="106"/>
    </row>
    <row r="38" spans="1:68" ht="16.5" hidden="1" thickBot="1" x14ac:dyDescent="0.3">
      <c r="A38" s="109">
        <v>31</v>
      </c>
      <c r="B38" s="110">
        <v>31</v>
      </c>
      <c r="C38" s="111" t="s">
        <v>66</v>
      </c>
      <c r="D38" s="112" t="s">
        <v>111</v>
      </c>
      <c r="E38" s="113"/>
      <c r="F38" s="114">
        <f t="shared" si="4"/>
        <v>1</v>
      </c>
      <c r="G38" s="115">
        <f t="shared" si="5"/>
        <v>0</v>
      </c>
      <c r="H38" s="116">
        <f t="shared" si="2"/>
        <v>0</v>
      </c>
      <c r="I38" s="117">
        <f t="shared" si="6"/>
        <v>1</v>
      </c>
      <c r="J38" s="118"/>
      <c r="K38" s="119"/>
      <c r="L38" s="119"/>
      <c r="M38" s="119"/>
      <c r="N38" s="120"/>
      <c r="O38" s="120"/>
      <c r="P38" s="120"/>
      <c r="Q38" s="121"/>
      <c r="R38" s="122"/>
      <c r="S38" s="122"/>
      <c r="T38" s="122"/>
      <c r="U38" s="123"/>
      <c r="V38" s="124"/>
      <c r="W38" s="125"/>
      <c r="X38" s="126"/>
      <c r="Y38" s="126"/>
      <c r="Z38" s="126"/>
      <c r="AA38" s="126"/>
      <c r="AB38" s="126"/>
      <c r="AC38" s="126"/>
      <c r="AD38" s="126" t="s">
        <v>68</v>
      </c>
      <c r="AE38" s="127"/>
      <c r="AF38" s="128"/>
      <c r="AG38" s="129"/>
      <c r="AH38" s="130">
        <f t="shared" si="7"/>
        <v>8</v>
      </c>
      <c r="AI38" s="131">
        <f t="shared" si="8"/>
        <v>0</v>
      </c>
      <c r="AJ38" s="131">
        <f t="shared" si="9"/>
        <v>8</v>
      </c>
      <c r="AK38" s="131">
        <v>0</v>
      </c>
      <c r="AL38" s="132">
        <f t="shared" si="10"/>
        <v>8</v>
      </c>
      <c r="AM38" s="133">
        <v>5</v>
      </c>
      <c r="AN38" s="134">
        <v>2</v>
      </c>
      <c r="AO38" s="135">
        <v>1</v>
      </c>
      <c r="AP38" s="136">
        <v>0</v>
      </c>
      <c r="AQ38" s="136">
        <v>0</v>
      </c>
      <c r="AR38" s="136">
        <v>0</v>
      </c>
      <c r="AS38" s="137">
        <v>0</v>
      </c>
      <c r="AT38" s="138">
        <v>0</v>
      </c>
      <c r="AU38" s="139">
        <v>0</v>
      </c>
      <c r="AV38" s="139">
        <v>0</v>
      </c>
      <c r="AW38" s="139">
        <v>0</v>
      </c>
      <c r="AX38" s="140">
        <v>0</v>
      </c>
      <c r="AZ38" s="66"/>
      <c r="BA38" s="66"/>
      <c r="BB38" s="4" t="str">
        <f t="shared" si="11"/>
        <v>NEMÁ</v>
      </c>
      <c r="BC38" s="105">
        <f t="shared" si="3"/>
        <v>4</v>
      </c>
      <c r="BD38" s="105">
        <f t="shared" si="12"/>
        <v>1</v>
      </c>
      <c r="BE38" s="105">
        <f t="shared" si="13"/>
        <v>0</v>
      </c>
      <c r="BF38" s="105">
        <f t="shared" si="14"/>
        <v>1</v>
      </c>
      <c r="BG38" s="105"/>
      <c r="BH38" s="106">
        <f t="shared" si="15"/>
        <v>0</v>
      </c>
      <c r="BI38" s="107"/>
      <c r="BJ38" s="106"/>
      <c r="BK38" s="108">
        <f t="shared" si="16"/>
        <v>2000</v>
      </c>
      <c r="BL38" s="108">
        <f t="shared" si="17"/>
        <v>0</v>
      </c>
      <c r="BM38" s="106"/>
      <c r="BN38" s="106"/>
      <c r="BO38" s="106"/>
      <c r="BP38" s="106"/>
    </row>
    <row r="39" spans="1:68" ht="16.5" hidden="1" thickBot="1" x14ac:dyDescent="0.3">
      <c r="A39" s="109">
        <v>32</v>
      </c>
      <c r="B39" s="110">
        <v>32</v>
      </c>
      <c r="C39" s="111" t="s">
        <v>66</v>
      </c>
      <c r="D39" s="112" t="s">
        <v>112</v>
      </c>
      <c r="E39" s="113"/>
      <c r="F39" s="114">
        <f t="shared" si="4"/>
        <v>2</v>
      </c>
      <c r="G39" s="115">
        <f t="shared" si="5"/>
        <v>0</v>
      </c>
      <c r="H39" s="116">
        <f t="shared" si="2"/>
        <v>0</v>
      </c>
      <c r="I39" s="117">
        <f t="shared" si="6"/>
        <v>2</v>
      </c>
      <c r="J39" s="118"/>
      <c r="K39" s="119"/>
      <c r="L39" s="119"/>
      <c r="M39" s="119"/>
      <c r="N39" s="120"/>
      <c r="O39" s="120"/>
      <c r="P39" s="120"/>
      <c r="Q39" s="121"/>
      <c r="R39" s="122"/>
      <c r="S39" s="122"/>
      <c r="T39" s="122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7"/>
      <c r="AF39" s="128" t="s">
        <v>68</v>
      </c>
      <c r="AG39" s="129" t="s">
        <v>74</v>
      </c>
      <c r="AH39" s="130">
        <f t="shared" si="7"/>
        <v>13</v>
      </c>
      <c r="AI39" s="131">
        <f t="shared" si="8"/>
        <v>4</v>
      </c>
      <c r="AJ39" s="131">
        <f t="shared" si="9"/>
        <v>17</v>
      </c>
      <c r="AK39" s="131">
        <v>1</v>
      </c>
      <c r="AL39" s="132">
        <f t="shared" si="10"/>
        <v>18</v>
      </c>
      <c r="AM39" s="133">
        <v>13</v>
      </c>
      <c r="AN39" s="134">
        <v>0</v>
      </c>
      <c r="AO39" s="135">
        <v>0</v>
      </c>
      <c r="AP39" s="136">
        <v>0</v>
      </c>
      <c r="AQ39" s="136">
        <v>3</v>
      </c>
      <c r="AR39" s="136">
        <v>0</v>
      </c>
      <c r="AS39" s="137">
        <v>1</v>
      </c>
      <c r="AT39" s="138">
        <v>0</v>
      </c>
      <c r="AU39" s="139">
        <v>0</v>
      </c>
      <c r="AV39" s="139">
        <v>0</v>
      </c>
      <c r="AW39" s="139">
        <v>0</v>
      </c>
      <c r="AX39" s="140">
        <v>0</v>
      </c>
      <c r="AZ39" s="66"/>
      <c r="BA39" s="66"/>
      <c r="BB39" s="4" t="str">
        <f t="shared" si="11"/>
        <v>MÁ</v>
      </c>
      <c r="BC39" s="105">
        <f t="shared" si="3"/>
        <v>4</v>
      </c>
      <c r="BD39" s="105">
        <f t="shared" si="12"/>
        <v>1</v>
      </c>
      <c r="BE39" s="105">
        <f t="shared" si="13"/>
        <v>0</v>
      </c>
      <c r="BF39" s="105">
        <f t="shared" si="14"/>
        <v>2</v>
      </c>
      <c r="BG39" s="105"/>
      <c r="BH39" s="106">
        <f t="shared" si="15"/>
        <v>4</v>
      </c>
      <c r="BI39" s="107"/>
      <c r="BJ39" s="106"/>
      <c r="BK39" s="108">
        <f t="shared" si="16"/>
        <v>2000</v>
      </c>
      <c r="BL39" s="108">
        <f t="shared" si="17"/>
        <v>0</v>
      </c>
      <c r="BM39" s="106"/>
      <c r="BN39" s="106"/>
      <c r="BO39" s="106"/>
      <c r="BP39" s="106"/>
    </row>
    <row r="40" spans="1:68" ht="16.5" hidden="1" thickBot="1" x14ac:dyDescent="0.3">
      <c r="A40" s="109">
        <v>33</v>
      </c>
      <c r="B40" s="110">
        <v>33</v>
      </c>
      <c r="C40" s="111" t="s">
        <v>66</v>
      </c>
      <c r="D40" s="112" t="s">
        <v>113</v>
      </c>
      <c r="E40" s="113"/>
      <c r="F40" s="114">
        <f t="shared" si="4"/>
        <v>2</v>
      </c>
      <c r="G40" s="115">
        <f t="shared" si="5"/>
        <v>0</v>
      </c>
      <c r="H40" s="116">
        <f t="shared" si="2"/>
        <v>0</v>
      </c>
      <c r="I40" s="117">
        <f t="shared" si="6"/>
        <v>2</v>
      </c>
      <c r="J40" s="118"/>
      <c r="K40" s="119"/>
      <c r="L40" s="119"/>
      <c r="M40" s="119"/>
      <c r="N40" s="120"/>
      <c r="O40" s="120"/>
      <c r="P40" s="120"/>
      <c r="Q40" s="121"/>
      <c r="R40" s="122"/>
      <c r="S40" s="122"/>
      <c r="T40" s="122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7"/>
      <c r="AF40" s="128" t="s">
        <v>68</v>
      </c>
      <c r="AG40" s="129" t="s">
        <v>74</v>
      </c>
      <c r="AH40" s="130">
        <f t="shared" si="7"/>
        <v>7</v>
      </c>
      <c r="AI40" s="131">
        <f t="shared" si="8"/>
        <v>8</v>
      </c>
      <c r="AJ40" s="131">
        <f t="shared" si="9"/>
        <v>15</v>
      </c>
      <c r="AK40" s="131">
        <v>0</v>
      </c>
      <c r="AL40" s="132">
        <f t="shared" si="10"/>
        <v>15</v>
      </c>
      <c r="AM40" s="133">
        <v>6</v>
      </c>
      <c r="AN40" s="134">
        <v>1</v>
      </c>
      <c r="AO40" s="135">
        <v>0</v>
      </c>
      <c r="AP40" s="136">
        <v>1</v>
      </c>
      <c r="AQ40" s="136">
        <v>2</v>
      </c>
      <c r="AR40" s="136">
        <v>0</v>
      </c>
      <c r="AS40" s="137">
        <v>3</v>
      </c>
      <c r="AT40" s="138">
        <v>0</v>
      </c>
      <c r="AU40" s="139">
        <v>2</v>
      </c>
      <c r="AV40" s="139">
        <v>0</v>
      </c>
      <c r="AW40" s="139">
        <v>0</v>
      </c>
      <c r="AX40" s="140">
        <v>0</v>
      </c>
      <c r="AZ40" s="66"/>
      <c r="BA40" s="66"/>
      <c r="BB40" s="4" t="str">
        <f t="shared" si="11"/>
        <v>MÁ</v>
      </c>
      <c r="BC40" s="105">
        <f t="shared" si="3"/>
        <v>4</v>
      </c>
      <c r="BD40" s="105">
        <f t="shared" si="12"/>
        <v>1</v>
      </c>
      <c r="BE40" s="105">
        <f t="shared" si="13"/>
        <v>0</v>
      </c>
      <c r="BF40" s="105">
        <f t="shared" si="14"/>
        <v>2</v>
      </c>
      <c r="BG40" s="105"/>
      <c r="BH40" s="106">
        <f t="shared" si="15"/>
        <v>8</v>
      </c>
      <c r="BI40" s="107"/>
      <c r="BJ40" s="106"/>
      <c r="BK40" s="108">
        <f t="shared" si="16"/>
        <v>2000</v>
      </c>
      <c r="BL40" s="108">
        <f t="shared" si="17"/>
        <v>0</v>
      </c>
      <c r="BM40" s="106"/>
      <c r="BN40" s="106"/>
      <c r="BO40" s="106"/>
      <c r="BP40" s="106"/>
    </row>
    <row r="41" spans="1:68" ht="15.75" x14ac:dyDescent="0.25">
      <c r="A41" s="109">
        <v>34</v>
      </c>
      <c r="B41" s="152">
        <v>1</v>
      </c>
      <c r="C41" s="153" t="s">
        <v>114</v>
      </c>
      <c r="D41" s="154" t="s">
        <v>115</v>
      </c>
      <c r="E41" s="155"/>
      <c r="F41" s="156">
        <f t="shared" si="4"/>
        <v>3</v>
      </c>
      <c r="G41" s="157">
        <f t="shared" si="5"/>
        <v>0</v>
      </c>
      <c r="H41" s="158">
        <f t="shared" si="2"/>
        <v>2</v>
      </c>
      <c r="I41" s="159">
        <f t="shared" si="6"/>
        <v>1</v>
      </c>
      <c r="J41" s="160"/>
      <c r="K41" s="161"/>
      <c r="L41" s="161"/>
      <c r="M41" s="161"/>
      <c r="N41" s="162"/>
      <c r="O41" s="162"/>
      <c r="P41" s="162"/>
      <c r="Q41" s="163"/>
      <c r="R41" s="164"/>
      <c r="S41" s="164" t="s">
        <v>68</v>
      </c>
      <c r="T41" s="164"/>
      <c r="U41" s="165" t="s">
        <v>74</v>
      </c>
      <c r="V41" s="166"/>
      <c r="W41" s="167"/>
      <c r="X41" s="168" t="s">
        <v>69</v>
      </c>
      <c r="Y41" s="168"/>
      <c r="Z41" s="168"/>
      <c r="AA41" s="168"/>
      <c r="AB41" s="168"/>
      <c r="AC41" s="168"/>
      <c r="AD41" s="168"/>
      <c r="AE41" s="169"/>
      <c r="AF41" s="170"/>
      <c r="AG41" s="171"/>
      <c r="AH41" s="172">
        <f t="shared" si="7"/>
        <v>25</v>
      </c>
      <c r="AI41" s="173">
        <f t="shared" si="8"/>
        <v>6</v>
      </c>
      <c r="AJ41" s="173">
        <f t="shared" si="9"/>
        <v>31</v>
      </c>
      <c r="AK41" s="173">
        <v>0</v>
      </c>
      <c r="AL41" s="174">
        <f t="shared" si="10"/>
        <v>31</v>
      </c>
      <c r="AM41" s="175">
        <v>19</v>
      </c>
      <c r="AN41" s="176">
        <v>4</v>
      </c>
      <c r="AO41" s="177">
        <v>1</v>
      </c>
      <c r="AP41" s="178">
        <v>0</v>
      </c>
      <c r="AQ41" s="178">
        <v>1</v>
      </c>
      <c r="AR41" s="178">
        <v>1</v>
      </c>
      <c r="AS41" s="179">
        <v>2</v>
      </c>
      <c r="AT41" s="180">
        <v>1</v>
      </c>
      <c r="AU41" s="181">
        <v>1</v>
      </c>
      <c r="AV41" s="181">
        <v>0</v>
      </c>
      <c r="AW41" s="181">
        <v>1</v>
      </c>
      <c r="AX41" s="182">
        <v>0</v>
      </c>
      <c r="AY41" s="142" t="s">
        <v>76</v>
      </c>
      <c r="AZ41" s="66"/>
      <c r="BA41" s="66"/>
      <c r="BB41" s="66" t="str">
        <f t="shared" si="11"/>
        <v>MÁ</v>
      </c>
      <c r="BC41" s="105">
        <f t="shared" si="3"/>
        <v>4</v>
      </c>
      <c r="BD41" s="105">
        <f t="shared" si="12"/>
        <v>0</v>
      </c>
      <c r="BE41" s="105">
        <f t="shared" si="13"/>
        <v>0</v>
      </c>
      <c r="BF41" s="105">
        <f t="shared" si="14"/>
        <v>3</v>
      </c>
      <c r="BG41" s="105"/>
      <c r="BH41" s="106">
        <f t="shared" si="15"/>
        <v>6</v>
      </c>
      <c r="BI41" s="143">
        <v>4</v>
      </c>
      <c r="BJ41" s="106"/>
      <c r="BK41" s="144">
        <f t="shared" si="16"/>
        <v>0</v>
      </c>
      <c r="BL41" s="108">
        <f t="shared" si="17"/>
        <v>0</v>
      </c>
      <c r="BM41" s="145" t="s">
        <v>116</v>
      </c>
      <c r="BN41" s="106"/>
      <c r="BO41" s="106"/>
      <c r="BP41" s="106"/>
    </row>
    <row r="42" spans="1:68" ht="15.75" hidden="1" x14ac:dyDescent="0.25">
      <c r="A42" s="109">
        <v>35</v>
      </c>
      <c r="B42" s="183">
        <v>2</v>
      </c>
      <c r="C42" s="111" t="s">
        <v>114</v>
      </c>
      <c r="D42" s="112" t="s">
        <v>117</v>
      </c>
      <c r="E42" s="113"/>
      <c r="F42" s="114">
        <f t="shared" si="4"/>
        <v>0</v>
      </c>
      <c r="G42" s="115">
        <f t="shared" si="5"/>
        <v>0</v>
      </c>
      <c r="H42" s="116">
        <f t="shared" si="2"/>
        <v>0</v>
      </c>
      <c r="I42" s="117">
        <f t="shared" si="6"/>
        <v>0</v>
      </c>
      <c r="J42" s="118"/>
      <c r="K42" s="119"/>
      <c r="L42" s="119"/>
      <c r="M42" s="119"/>
      <c r="N42" s="120"/>
      <c r="O42" s="120"/>
      <c r="P42" s="120"/>
      <c r="Q42" s="121"/>
      <c r="R42" s="122"/>
      <c r="S42" s="122"/>
      <c r="T42" s="122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7"/>
      <c r="AF42" s="128"/>
      <c r="AG42" s="129"/>
      <c r="AH42" s="130">
        <f t="shared" si="7"/>
        <v>0</v>
      </c>
      <c r="AI42" s="131">
        <f t="shared" si="8"/>
        <v>7</v>
      </c>
      <c r="AJ42" s="131">
        <f t="shared" si="9"/>
        <v>7</v>
      </c>
      <c r="AK42" s="131">
        <v>1</v>
      </c>
      <c r="AL42" s="132">
        <f t="shared" si="10"/>
        <v>8</v>
      </c>
      <c r="AM42" s="133">
        <v>0</v>
      </c>
      <c r="AN42" s="134">
        <v>0</v>
      </c>
      <c r="AO42" s="135">
        <v>0</v>
      </c>
      <c r="AP42" s="136">
        <v>0</v>
      </c>
      <c r="AQ42" s="136">
        <v>0</v>
      </c>
      <c r="AR42" s="136">
        <v>0</v>
      </c>
      <c r="AS42" s="137">
        <v>2</v>
      </c>
      <c r="AT42" s="138">
        <v>0</v>
      </c>
      <c r="AU42" s="139">
        <v>4</v>
      </c>
      <c r="AV42" s="139">
        <v>0</v>
      </c>
      <c r="AW42" s="139">
        <v>1</v>
      </c>
      <c r="AX42" s="140">
        <v>0</v>
      </c>
      <c r="AY42" s="5"/>
      <c r="AZ42" s="66"/>
      <c r="BA42" s="66"/>
      <c r="BB42" s="4" t="str">
        <f t="shared" si="11"/>
        <v>MÁ</v>
      </c>
      <c r="BC42" s="105">
        <f t="shared" si="3"/>
        <v>0</v>
      </c>
      <c r="BD42" s="105">
        <f t="shared" si="12"/>
        <v>0</v>
      </c>
      <c r="BE42" s="105">
        <f t="shared" si="13"/>
        <v>0</v>
      </c>
      <c r="BF42" s="105">
        <f t="shared" si="14"/>
        <v>0</v>
      </c>
      <c r="BG42" s="105"/>
      <c r="BH42" s="106">
        <f t="shared" si="15"/>
        <v>7</v>
      </c>
      <c r="BI42" s="107"/>
      <c r="BJ42" s="106"/>
      <c r="BK42" s="108">
        <f t="shared" si="16"/>
        <v>0</v>
      </c>
      <c r="BL42" s="108">
        <f t="shared" si="17"/>
        <v>0</v>
      </c>
      <c r="BM42" s="106"/>
      <c r="BN42" s="106"/>
      <c r="BO42" s="106"/>
      <c r="BP42" s="106"/>
    </row>
    <row r="43" spans="1:68" ht="15.75" hidden="1" x14ac:dyDescent="0.25">
      <c r="A43" s="109">
        <v>36</v>
      </c>
      <c r="B43" s="183">
        <v>3</v>
      </c>
      <c r="C43" s="111" t="s">
        <v>114</v>
      </c>
      <c r="D43" s="112" t="s">
        <v>118</v>
      </c>
      <c r="E43" s="113"/>
      <c r="F43" s="114">
        <f t="shared" si="4"/>
        <v>2</v>
      </c>
      <c r="G43" s="115">
        <f t="shared" si="5"/>
        <v>0</v>
      </c>
      <c r="H43" s="116">
        <f t="shared" si="2"/>
        <v>0</v>
      </c>
      <c r="I43" s="117">
        <f t="shared" si="6"/>
        <v>2</v>
      </c>
      <c r="J43" s="118"/>
      <c r="K43" s="119"/>
      <c r="L43" s="119"/>
      <c r="M43" s="119"/>
      <c r="N43" s="120"/>
      <c r="O43" s="120"/>
      <c r="P43" s="120"/>
      <c r="Q43" s="121"/>
      <c r="R43" s="122"/>
      <c r="S43" s="122"/>
      <c r="T43" s="122"/>
      <c r="U43" s="123"/>
      <c r="V43" s="124"/>
      <c r="W43" s="125"/>
      <c r="X43" s="126" t="s">
        <v>68</v>
      </c>
      <c r="Y43" s="126"/>
      <c r="Z43" s="126"/>
      <c r="AA43" s="126" t="s">
        <v>74</v>
      </c>
      <c r="AB43" s="126"/>
      <c r="AC43" s="126"/>
      <c r="AD43" s="126"/>
      <c r="AE43" s="127"/>
      <c r="AF43" s="128"/>
      <c r="AG43" s="129"/>
      <c r="AH43" s="130">
        <f t="shared" si="7"/>
        <v>16</v>
      </c>
      <c r="AI43" s="131">
        <f t="shared" si="8"/>
        <v>8</v>
      </c>
      <c r="AJ43" s="131">
        <f t="shared" si="9"/>
        <v>24</v>
      </c>
      <c r="AK43" s="131">
        <v>0</v>
      </c>
      <c r="AL43" s="132">
        <f t="shared" si="10"/>
        <v>24</v>
      </c>
      <c r="AM43" s="133">
        <v>16</v>
      </c>
      <c r="AN43" s="134">
        <v>0</v>
      </c>
      <c r="AO43" s="135">
        <v>0</v>
      </c>
      <c r="AP43" s="136">
        <v>0</v>
      </c>
      <c r="AQ43" s="136">
        <v>0</v>
      </c>
      <c r="AR43" s="136">
        <v>0</v>
      </c>
      <c r="AS43" s="137">
        <v>0</v>
      </c>
      <c r="AT43" s="138">
        <v>0</v>
      </c>
      <c r="AU43" s="139">
        <v>2</v>
      </c>
      <c r="AV43" s="139">
        <v>5</v>
      </c>
      <c r="AW43" s="139">
        <v>0</v>
      </c>
      <c r="AX43" s="140">
        <v>1</v>
      </c>
      <c r="AZ43" s="66"/>
      <c r="BA43" s="66"/>
      <c r="BB43" s="4" t="str">
        <f t="shared" si="11"/>
        <v>MÁ</v>
      </c>
      <c r="BC43" s="105">
        <f t="shared" si="3"/>
        <v>4</v>
      </c>
      <c r="BD43" s="105">
        <f t="shared" si="12"/>
        <v>1</v>
      </c>
      <c r="BE43" s="105">
        <f t="shared" si="13"/>
        <v>0</v>
      </c>
      <c r="BF43" s="105">
        <f t="shared" si="14"/>
        <v>2</v>
      </c>
      <c r="BG43" s="105"/>
      <c r="BH43" s="106">
        <f t="shared" si="15"/>
        <v>8</v>
      </c>
      <c r="BI43" s="107"/>
      <c r="BJ43" s="106"/>
      <c r="BK43" s="108">
        <f t="shared" si="16"/>
        <v>2000</v>
      </c>
      <c r="BL43" s="108">
        <f t="shared" si="17"/>
        <v>0</v>
      </c>
      <c r="BM43" s="106"/>
      <c r="BN43" s="106"/>
      <c r="BO43" s="106"/>
      <c r="BP43" s="106"/>
    </row>
    <row r="44" spans="1:68" ht="15.75" hidden="1" x14ac:dyDescent="0.25">
      <c r="A44" s="109">
        <v>37</v>
      </c>
      <c r="B44" s="183">
        <v>4</v>
      </c>
      <c r="C44" s="111" t="s">
        <v>114</v>
      </c>
      <c r="D44" s="112" t="s">
        <v>119</v>
      </c>
      <c r="E44" s="113"/>
      <c r="F44" s="114">
        <f t="shared" si="4"/>
        <v>3</v>
      </c>
      <c r="G44" s="115">
        <f t="shared" si="5"/>
        <v>0</v>
      </c>
      <c r="H44" s="116">
        <f t="shared" si="2"/>
        <v>0</v>
      </c>
      <c r="I44" s="117">
        <f t="shared" si="6"/>
        <v>3</v>
      </c>
      <c r="J44" s="118"/>
      <c r="K44" s="119"/>
      <c r="L44" s="119"/>
      <c r="M44" s="119"/>
      <c r="N44" s="120"/>
      <c r="O44" s="120"/>
      <c r="P44" s="120"/>
      <c r="Q44" s="121"/>
      <c r="R44" s="122"/>
      <c r="S44" s="122"/>
      <c r="T44" s="122"/>
      <c r="U44" s="123"/>
      <c r="V44" s="124" t="s">
        <v>68</v>
      </c>
      <c r="W44" s="125" t="s">
        <v>74</v>
      </c>
      <c r="X44" s="126" t="s">
        <v>69</v>
      </c>
      <c r="Y44" s="126"/>
      <c r="Z44" s="126"/>
      <c r="AA44" s="126"/>
      <c r="AB44" s="126"/>
      <c r="AC44" s="126"/>
      <c r="AD44" s="126"/>
      <c r="AE44" s="127"/>
      <c r="AF44" s="128"/>
      <c r="AG44" s="129"/>
      <c r="AH44" s="130">
        <f t="shared" si="7"/>
        <v>22</v>
      </c>
      <c r="AI44" s="131">
        <f t="shared" si="8"/>
        <v>0</v>
      </c>
      <c r="AJ44" s="131">
        <f t="shared" si="9"/>
        <v>22</v>
      </c>
      <c r="AK44" s="131">
        <v>0</v>
      </c>
      <c r="AL44" s="132">
        <f t="shared" si="10"/>
        <v>22</v>
      </c>
      <c r="AM44" s="133">
        <v>21</v>
      </c>
      <c r="AN44" s="134">
        <v>1</v>
      </c>
      <c r="AO44" s="135">
        <v>0</v>
      </c>
      <c r="AP44" s="136">
        <v>0</v>
      </c>
      <c r="AQ44" s="136">
        <v>0</v>
      </c>
      <c r="AR44" s="136">
        <v>0</v>
      </c>
      <c r="AS44" s="137">
        <v>0</v>
      </c>
      <c r="AT44" s="138">
        <v>0</v>
      </c>
      <c r="AU44" s="139">
        <v>0</v>
      </c>
      <c r="AV44" s="139">
        <v>0</v>
      </c>
      <c r="AW44" s="139">
        <v>0</v>
      </c>
      <c r="AX44" s="140">
        <v>0</v>
      </c>
      <c r="AZ44" s="66"/>
      <c r="BA44" s="66"/>
      <c r="BB44" s="66" t="str">
        <f t="shared" si="11"/>
        <v>NEMÁ</v>
      </c>
      <c r="BC44" s="105">
        <f t="shared" si="3"/>
        <v>4</v>
      </c>
      <c r="BD44" s="105">
        <f t="shared" si="12"/>
        <v>1</v>
      </c>
      <c r="BE44" s="105">
        <f t="shared" si="13"/>
        <v>0</v>
      </c>
      <c r="BF44" s="105">
        <f t="shared" si="14"/>
        <v>3</v>
      </c>
      <c r="BG44" s="105"/>
      <c r="BH44" s="106">
        <f t="shared" si="15"/>
        <v>0</v>
      </c>
      <c r="BI44" s="107"/>
      <c r="BJ44" s="106"/>
      <c r="BK44" s="108">
        <f t="shared" si="16"/>
        <v>2000</v>
      </c>
      <c r="BL44" s="108">
        <f t="shared" si="17"/>
        <v>0</v>
      </c>
      <c r="BM44" s="106"/>
      <c r="BN44" s="106"/>
      <c r="BO44" s="106"/>
      <c r="BP44" s="106"/>
    </row>
    <row r="45" spans="1:68" ht="16.5" thickBot="1" x14ac:dyDescent="0.3">
      <c r="A45" s="109">
        <v>38</v>
      </c>
      <c r="B45" s="183">
        <v>5</v>
      </c>
      <c r="C45" s="111" t="s">
        <v>114</v>
      </c>
      <c r="D45" s="141" t="s">
        <v>120</v>
      </c>
      <c r="E45" s="113"/>
      <c r="F45" s="114">
        <f t="shared" si="4"/>
        <v>4</v>
      </c>
      <c r="G45" s="115">
        <f t="shared" si="5"/>
        <v>0</v>
      </c>
      <c r="H45" s="116">
        <f t="shared" si="2"/>
        <v>2</v>
      </c>
      <c r="I45" s="117">
        <f t="shared" si="6"/>
        <v>2</v>
      </c>
      <c r="J45" s="118"/>
      <c r="K45" s="119"/>
      <c r="L45" s="119"/>
      <c r="M45" s="119"/>
      <c r="N45" s="120"/>
      <c r="O45" s="120"/>
      <c r="P45" s="120"/>
      <c r="Q45" s="121" t="s">
        <v>68</v>
      </c>
      <c r="R45" s="122"/>
      <c r="S45" s="122"/>
      <c r="T45" s="122"/>
      <c r="U45" s="123" t="s">
        <v>74</v>
      </c>
      <c r="V45" s="124" t="s">
        <v>69</v>
      </c>
      <c r="W45" s="125"/>
      <c r="X45" s="126" t="s">
        <v>70</v>
      </c>
      <c r="Y45" s="126"/>
      <c r="Z45" s="126"/>
      <c r="AA45" s="126"/>
      <c r="AB45" s="126"/>
      <c r="AC45" s="126"/>
      <c r="AD45" s="126"/>
      <c r="AE45" s="127"/>
      <c r="AF45" s="128"/>
      <c r="AG45" s="129"/>
      <c r="AH45" s="130">
        <f t="shared" si="7"/>
        <v>19</v>
      </c>
      <c r="AI45" s="131">
        <f t="shared" si="8"/>
        <v>9</v>
      </c>
      <c r="AJ45" s="131">
        <f t="shared" si="9"/>
        <v>28</v>
      </c>
      <c r="AK45" s="131">
        <v>0</v>
      </c>
      <c r="AL45" s="132">
        <f t="shared" si="10"/>
        <v>28</v>
      </c>
      <c r="AM45" s="133">
        <v>19</v>
      </c>
      <c r="AN45" s="134">
        <v>0</v>
      </c>
      <c r="AO45" s="135">
        <v>0</v>
      </c>
      <c r="AP45" s="136">
        <v>0</v>
      </c>
      <c r="AQ45" s="136">
        <v>1</v>
      </c>
      <c r="AR45" s="136">
        <v>0</v>
      </c>
      <c r="AS45" s="137">
        <v>3</v>
      </c>
      <c r="AT45" s="138">
        <v>0</v>
      </c>
      <c r="AU45" s="139">
        <v>2</v>
      </c>
      <c r="AV45" s="139">
        <v>0</v>
      </c>
      <c r="AW45" s="139">
        <v>1</v>
      </c>
      <c r="AX45" s="140">
        <v>2</v>
      </c>
      <c r="AY45" s="142" t="s">
        <v>76</v>
      </c>
      <c r="AZ45" s="66"/>
      <c r="BA45" s="66"/>
      <c r="BB45" s="66" t="str">
        <f t="shared" si="11"/>
        <v>MÁ</v>
      </c>
      <c r="BC45" s="105">
        <f t="shared" si="3"/>
        <v>4</v>
      </c>
      <c r="BD45" s="105">
        <f t="shared" si="12"/>
        <v>0</v>
      </c>
      <c r="BE45" s="105">
        <f t="shared" si="13"/>
        <v>0</v>
      </c>
      <c r="BF45" s="105">
        <f t="shared" si="14"/>
        <v>4</v>
      </c>
      <c r="BG45" s="105"/>
      <c r="BH45" s="106">
        <f t="shared" si="15"/>
        <v>9</v>
      </c>
      <c r="BI45" s="143">
        <v>4</v>
      </c>
      <c r="BJ45" s="106"/>
      <c r="BK45" s="144">
        <f t="shared" si="16"/>
        <v>0</v>
      </c>
      <c r="BL45" s="108">
        <f t="shared" si="17"/>
        <v>0</v>
      </c>
      <c r="BM45" s="145" t="s">
        <v>121</v>
      </c>
      <c r="BN45" s="106"/>
      <c r="BO45" s="106"/>
      <c r="BP45" s="106"/>
    </row>
    <row r="46" spans="1:68" ht="16.5" hidden="1" thickBot="1" x14ac:dyDescent="0.3">
      <c r="A46" s="109">
        <v>39</v>
      </c>
      <c r="B46" s="183">
        <v>6</v>
      </c>
      <c r="C46" s="111" t="s">
        <v>114</v>
      </c>
      <c r="D46" s="112" t="s">
        <v>122</v>
      </c>
      <c r="E46" s="113"/>
      <c r="F46" s="114">
        <f t="shared" si="4"/>
        <v>3</v>
      </c>
      <c r="G46" s="115">
        <f t="shared" si="5"/>
        <v>0</v>
      </c>
      <c r="H46" s="116">
        <f t="shared" si="2"/>
        <v>0</v>
      </c>
      <c r="I46" s="117">
        <f t="shared" si="6"/>
        <v>3</v>
      </c>
      <c r="J46" s="118"/>
      <c r="K46" s="119"/>
      <c r="L46" s="119"/>
      <c r="M46" s="119"/>
      <c r="N46" s="120"/>
      <c r="O46" s="120"/>
      <c r="P46" s="120"/>
      <c r="Q46" s="121"/>
      <c r="R46" s="122"/>
      <c r="S46" s="122"/>
      <c r="T46" s="122"/>
      <c r="U46" s="123"/>
      <c r="V46" s="124" t="s">
        <v>68</v>
      </c>
      <c r="W46" s="125"/>
      <c r="X46" s="126" t="s">
        <v>74</v>
      </c>
      <c r="Y46" s="126"/>
      <c r="Z46" s="126"/>
      <c r="AA46" s="126" t="s">
        <v>69</v>
      </c>
      <c r="AB46" s="126"/>
      <c r="AC46" s="126"/>
      <c r="AD46" s="126"/>
      <c r="AE46" s="127"/>
      <c r="AF46" s="128"/>
      <c r="AG46" s="129"/>
      <c r="AH46" s="130">
        <f t="shared" si="7"/>
        <v>13</v>
      </c>
      <c r="AI46" s="131">
        <f t="shared" si="8"/>
        <v>11</v>
      </c>
      <c r="AJ46" s="131">
        <f t="shared" si="9"/>
        <v>24</v>
      </c>
      <c r="AK46" s="131">
        <v>0</v>
      </c>
      <c r="AL46" s="132">
        <f t="shared" si="10"/>
        <v>24</v>
      </c>
      <c r="AM46" s="133">
        <v>13</v>
      </c>
      <c r="AN46" s="134">
        <v>0</v>
      </c>
      <c r="AO46" s="135">
        <v>0</v>
      </c>
      <c r="AP46" s="136">
        <v>1</v>
      </c>
      <c r="AQ46" s="136">
        <v>2</v>
      </c>
      <c r="AR46" s="136">
        <v>1</v>
      </c>
      <c r="AS46" s="137">
        <v>2</v>
      </c>
      <c r="AT46" s="138">
        <v>0</v>
      </c>
      <c r="AU46" s="139">
        <v>4</v>
      </c>
      <c r="AV46" s="139">
        <v>0</v>
      </c>
      <c r="AW46" s="139">
        <v>1</v>
      </c>
      <c r="AX46" s="140">
        <v>0</v>
      </c>
      <c r="AZ46" s="66"/>
      <c r="BA46" s="66"/>
      <c r="BB46" s="4" t="str">
        <f t="shared" si="11"/>
        <v>MÁ</v>
      </c>
      <c r="BC46" s="105">
        <f t="shared" si="3"/>
        <v>4</v>
      </c>
      <c r="BD46" s="105">
        <f t="shared" si="12"/>
        <v>1</v>
      </c>
      <c r="BE46" s="105">
        <f t="shared" si="13"/>
        <v>0</v>
      </c>
      <c r="BF46" s="105">
        <f t="shared" si="14"/>
        <v>3</v>
      </c>
      <c r="BG46" s="105"/>
      <c r="BH46" s="106">
        <f t="shared" si="15"/>
        <v>11</v>
      </c>
      <c r="BI46" s="107"/>
      <c r="BJ46" s="106"/>
      <c r="BK46" s="108">
        <f t="shared" si="16"/>
        <v>2000</v>
      </c>
      <c r="BL46" s="108">
        <f t="shared" si="17"/>
        <v>0</v>
      </c>
      <c r="BM46" s="106"/>
      <c r="BN46" s="106"/>
      <c r="BO46" s="106"/>
      <c r="BP46" s="106"/>
    </row>
    <row r="47" spans="1:68" ht="16.5" hidden="1" thickBot="1" x14ac:dyDescent="0.3">
      <c r="A47" s="109">
        <v>40</v>
      </c>
      <c r="B47" s="183">
        <v>7</v>
      </c>
      <c r="C47" s="111" t="s">
        <v>114</v>
      </c>
      <c r="D47" s="112" t="s">
        <v>123</v>
      </c>
      <c r="E47" s="113"/>
      <c r="F47" s="114">
        <f t="shared" si="4"/>
        <v>1</v>
      </c>
      <c r="G47" s="115">
        <f t="shared" si="5"/>
        <v>0</v>
      </c>
      <c r="H47" s="116">
        <f t="shared" si="2"/>
        <v>0</v>
      </c>
      <c r="I47" s="117">
        <f t="shared" si="6"/>
        <v>1</v>
      </c>
      <c r="J47" s="118"/>
      <c r="K47" s="119"/>
      <c r="L47" s="119"/>
      <c r="M47" s="119"/>
      <c r="N47" s="120"/>
      <c r="O47" s="120"/>
      <c r="P47" s="120"/>
      <c r="Q47" s="121"/>
      <c r="R47" s="122"/>
      <c r="S47" s="122"/>
      <c r="T47" s="122"/>
      <c r="U47" s="123"/>
      <c r="V47" s="124"/>
      <c r="W47" s="125"/>
      <c r="X47" s="126" t="s">
        <v>68</v>
      </c>
      <c r="Y47" s="126"/>
      <c r="Z47" s="126"/>
      <c r="AA47" s="126"/>
      <c r="AB47" s="126"/>
      <c r="AC47" s="126"/>
      <c r="AD47" s="126"/>
      <c r="AE47" s="127"/>
      <c r="AF47" s="128"/>
      <c r="AG47" s="129"/>
      <c r="AH47" s="130">
        <f t="shared" si="7"/>
        <v>10</v>
      </c>
      <c r="AI47" s="131">
        <f t="shared" si="8"/>
        <v>0</v>
      </c>
      <c r="AJ47" s="131">
        <f t="shared" si="9"/>
        <v>10</v>
      </c>
      <c r="AK47" s="131">
        <v>0</v>
      </c>
      <c r="AL47" s="132">
        <f t="shared" si="10"/>
        <v>10</v>
      </c>
      <c r="AM47" s="133">
        <v>10</v>
      </c>
      <c r="AN47" s="134">
        <v>0</v>
      </c>
      <c r="AO47" s="135">
        <v>0</v>
      </c>
      <c r="AP47" s="136">
        <v>0</v>
      </c>
      <c r="AQ47" s="136">
        <v>0</v>
      </c>
      <c r="AR47" s="136">
        <v>0</v>
      </c>
      <c r="AS47" s="137">
        <v>0</v>
      </c>
      <c r="AT47" s="138">
        <v>0</v>
      </c>
      <c r="AU47" s="139">
        <v>0</v>
      </c>
      <c r="AV47" s="139">
        <v>0</v>
      </c>
      <c r="AW47" s="139">
        <v>0</v>
      </c>
      <c r="AX47" s="140">
        <v>0</v>
      </c>
      <c r="AZ47" s="103"/>
      <c r="BA47" s="66"/>
      <c r="BB47" s="4" t="str">
        <f t="shared" si="11"/>
        <v>NEMÁ</v>
      </c>
      <c r="BC47" s="104">
        <f t="shared" si="3"/>
        <v>4</v>
      </c>
      <c r="BD47" s="105">
        <f t="shared" si="12"/>
        <v>1</v>
      </c>
      <c r="BE47" s="105">
        <f t="shared" si="13"/>
        <v>0</v>
      </c>
      <c r="BF47" s="105">
        <f t="shared" si="14"/>
        <v>1</v>
      </c>
      <c r="BG47" s="105"/>
      <c r="BH47" s="184">
        <f t="shared" si="15"/>
        <v>0</v>
      </c>
      <c r="BI47" s="107"/>
      <c r="BJ47" s="106"/>
      <c r="BK47" s="108">
        <f t="shared" si="16"/>
        <v>2000</v>
      </c>
      <c r="BL47" s="108">
        <f t="shared" si="17"/>
        <v>0</v>
      </c>
      <c r="BM47" s="106"/>
      <c r="BN47" s="106"/>
      <c r="BO47" s="106"/>
      <c r="BP47" s="106"/>
    </row>
    <row r="48" spans="1:68" ht="16.5" hidden="1" thickBot="1" x14ac:dyDescent="0.3">
      <c r="A48" s="109">
        <v>41</v>
      </c>
      <c r="B48" s="183">
        <v>8</v>
      </c>
      <c r="C48" s="111" t="s">
        <v>114</v>
      </c>
      <c r="D48" s="112" t="s">
        <v>124</v>
      </c>
      <c r="E48" s="113"/>
      <c r="F48" s="114">
        <f t="shared" si="4"/>
        <v>2</v>
      </c>
      <c r="G48" s="115">
        <f t="shared" si="5"/>
        <v>0</v>
      </c>
      <c r="H48" s="116">
        <f t="shared" si="2"/>
        <v>0</v>
      </c>
      <c r="I48" s="117">
        <f t="shared" si="6"/>
        <v>2</v>
      </c>
      <c r="J48" s="118"/>
      <c r="K48" s="119"/>
      <c r="L48" s="119"/>
      <c r="M48" s="119"/>
      <c r="N48" s="120"/>
      <c r="O48" s="120"/>
      <c r="P48" s="120"/>
      <c r="Q48" s="121"/>
      <c r="R48" s="122"/>
      <c r="S48" s="122"/>
      <c r="T48" s="122"/>
      <c r="U48" s="123"/>
      <c r="V48" s="124"/>
      <c r="W48" s="125"/>
      <c r="X48" s="126" t="s">
        <v>68</v>
      </c>
      <c r="Y48" s="126"/>
      <c r="Z48" s="126"/>
      <c r="AA48" s="126" t="s">
        <v>74</v>
      </c>
      <c r="AB48" s="126"/>
      <c r="AC48" s="126"/>
      <c r="AD48" s="126"/>
      <c r="AE48" s="127"/>
      <c r="AF48" s="128"/>
      <c r="AG48" s="129"/>
      <c r="AH48" s="130">
        <f t="shared" si="7"/>
        <v>12</v>
      </c>
      <c r="AI48" s="131">
        <f t="shared" si="8"/>
        <v>10</v>
      </c>
      <c r="AJ48" s="131">
        <f t="shared" si="9"/>
        <v>22</v>
      </c>
      <c r="AK48" s="131">
        <v>1</v>
      </c>
      <c r="AL48" s="132">
        <f t="shared" si="10"/>
        <v>23</v>
      </c>
      <c r="AM48" s="133">
        <v>12</v>
      </c>
      <c r="AN48" s="134">
        <v>0</v>
      </c>
      <c r="AO48" s="135">
        <v>0</v>
      </c>
      <c r="AP48" s="136">
        <v>0</v>
      </c>
      <c r="AQ48" s="136">
        <v>3</v>
      </c>
      <c r="AR48" s="136">
        <v>0</v>
      </c>
      <c r="AS48" s="137">
        <v>6</v>
      </c>
      <c r="AT48" s="138">
        <v>0</v>
      </c>
      <c r="AU48" s="139">
        <v>0</v>
      </c>
      <c r="AV48" s="139">
        <v>0</v>
      </c>
      <c r="AW48" s="139">
        <v>1</v>
      </c>
      <c r="AX48" s="140">
        <v>0</v>
      </c>
      <c r="AZ48" s="66"/>
      <c r="BA48" s="66"/>
      <c r="BB48" s="4" t="str">
        <f t="shared" si="11"/>
        <v>MÁ</v>
      </c>
      <c r="BC48" s="105">
        <f t="shared" si="3"/>
        <v>4</v>
      </c>
      <c r="BD48" s="105">
        <f t="shared" si="12"/>
        <v>1</v>
      </c>
      <c r="BE48" s="105">
        <f t="shared" si="13"/>
        <v>0</v>
      </c>
      <c r="BF48" s="105">
        <f t="shared" si="14"/>
        <v>2</v>
      </c>
      <c r="BG48" s="105"/>
      <c r="BH48" s="106">
        <f t="shared" si="15"/>
        <v>10</v>
      </c>
      <c r="BI48" s="107"/>
      <c r="BJ48" s="106"/>
      <c r="BK48" s="108">
        <f t="shared" si="16"/>
        <v>2000</v>
      </c>
      <c r="BL48" s="108">
        <f t="shared" si="17"/>
        <v>0</v>
      </c>
      <c r="BM48" s="106"/>
      <c r="BN48" s="106"/>
      <c r="BO48" s="106"/>
      <c r="BP48" s="106"/>
    </row>
    <row r="49" spans="1:68" ht="16.5" hidden="1" thickBot="1" x14ac:dyDescent="0.3">
      <c r="A49" s="109">
        <v>42</v>
      </c>
      <c r="B49" s="183">
        <v>9</v>
      </c>
      <c r="C49" s="111" t="s">
        <v>114</v>
      </c>
      <c r="D49" s="112" t="s">
        <v>125</v>
      </c>
      <c r="E49" s="113"/>
      <c r="F49" s="114">
        <f t="shared" si="4"/>
        <v>4</v>
      </c>
      <c r="G49" s="115">
        <f t="shared" si="5"/>
        <v>0</v>
      </c>
      <c r="H49" s="116">
        <f t="shared" si="2"/>
        <v>0</v>
      </c>
      <c r="I49" s="117">
        <f t="shared" si="6"/>
        <v>4</v>
      </c>
      <c r="J49" s="118"/>
      <c r="K49" s="119"/>
      <c r="L49" s="119"/>
      <c r="M49" s="119"/>
      <c r="N49" s="120"/>
      <c r="O49" s="120"/>
      <c r="P49" s="120"/>
      <c r="Q49" s="121"/>
      <c r="R49" s="122"/>
      <c r="S49" s="122"/>
      <c r="T49" s="122"/>
      <c r="U49" s="123"/>
      <c r="V49" s="124" t="s">
        <v>68</v>
      </c>
      <c r="W49" s="125"/>
      <c r="X49" s="126" t="s">
        <v>74</v>
      </c>
      <c r="Y49" s="126"/>
      <c r="Z49" s="126"/>
      <c r="AA49" s="126" t="s">
        <v>69</v>
      </c>
      <c r="AB49" s="126" t="s">
        <v>70</v>
      </c>
      <c r="AC49" s="126"/>
      <c r="AD49" s="126"/>
      <c r="AE49" s="127"/>
      <c r="AF49" s="128"/>
      <c r="AG49" s="129"/>
      <c r="AH49" s="130">
        <f t="shared" si="7"/>
        <v>21</v>
      </c>
      <c r="AI49" s="131">
        <f t="shared" si="8"/>
        <v>12</v>
      </c>
      <c r="AJ49" s="131">
        <f t="shared" si="9"/>
        <v>33</v>
      </c>
      <c r="AK49" s="131">
        <v>1</v>
      </c>
      <c r="AL49" s="132">
        <f t="shared" si="10"/>
        <v>34</v>
      </c>
      <c r="AM49" s="133">
        <v>17</v>
      </c>
      <c r="AN49" s="134">
        <v>0</v>
      </c>
      <c r="AO49" s="135">
        <v>1</v>
      </c>
      <c r="AP49" s="136">
        <v>0</v>
      </c>
      <c r="AQ49" s="136">
        <v>0</v>
      </c>
      <c r="AR49" s="136">
        <v>1</v>
      </c>
      <c r="AS49" s="137">
        <v>1</v>
      </c>
      <c r="AT49" s="138">
        <v>3</v>
      </c>
      <c r="AU49" s="139">
        <v>1</v>
      </c>
      <c r="AV49" s="139">
        <v>0</v>
      </c>
      <c r="AW49" s="139">
        <v>6</v>
      </c>
      <c r="AX49" s="140">
        <v>3</v>
      </c>
      <c r="AY49" s="142" t="s">
        <v>76</v>
      </c>
      <c r="AZ49" s="66"/>
      <c r="BA49" s="66"/>
      <c r="BB49" s="66" t="str">
        <f t="shared" si="11"/>
        <v>MÁ</v>
      </c>
      <c r="BC49" s="104">
        <f t="shared" si="3"/>
        <v>4</v>
      </c>
      <c r="BD49" s="105">
        <f t="shared" si="12"/>
        <v>1</v>
      </c>
      <c r="BE49" s="105">
        <f t="shared" si="13"/>
        <v>0</v>
      </c>
      <c r="BF49" s="105">
        <f t="shared" si="14"/>
        <v>4</v>
      </c>
      <c r="BG49" s="105"/>
      <c r="BH49" s="145">
        <f t="shared" si="15"/>
        <v>12</v>
      </c>
      <c r="BI49" s="107"/>
      <c r="BJ49" s="106"/>
      <c r="BK49" s="108">
        <f t="shared" si="16"/>
        <v>2000</v>
      </c>
      <c r="BL49" s="108">
        <f t="shared" si="17"/>
        <v>0</v>
      </c>
      <c r="BM49" s="106"/>
      <c r="BN49" s="106"/>
      <c r="BO49" s="106"/>
      <c r="BP49" s="106"/>
    </row>
    <row r="50" spans="1:68" ht="16.5" hidden="1" thickBot="1" x14ac:dyDescent="0.3">
      <c r="A50" s="109">
        <v>43</v>
      </c>
      <c r="B50" s="183">
        <v>10</v>
      </c>
      <c r="C50" s="111" t="s">
        <v>114</v>
      </c>
      <c r="D50" s="150" t="s">
        <v>126</v>
      </c>
      <c r="E50" s="113"/>
      <c r="F50" s="114">
        <f t="shared" si="4"/>
        <v>5</v>
      </c>
      <c r="G50" s="115">
        <f t="shared" si="5"/>
        <v>1</v>
      </c>
      <c r="H50" s="116">
        <f t="shared" si="2"/>
        <v>1</v>
      </c>
      <c r="I50" s="117">
        <f t="shared" si="6"/>
        <v>3</v>
      </c>
      <c r="J50" s="118"/>
      <c r="K50" s="119"/>
      <c r="L50" s="119"/>
      <c r="M50" s="119" t="s">
        <v>68</v>
      </c>
      <c r="N50" s="120"/>
      <c r="O50" s="120"/>
      <c r="P50" s="120"/>
      <c r="Q50" s="121"/>
      <c r="R50" s="122"/>
      <c r="S50" s="122"/>
      <c r="T50" s="122"/>
      <c r="U50" s="123" t="s">
        <v>74</v>
      </c>
      <c r="V50" s="124" t="s">
        <v>69</v>
      </c>
      <c r="W50" s="125"/>
      <c r="X50" s="126" t="s">
        <v>70</v>
      </c>
      <c r="Y50" s="126"/>
      <c r="Z50" s="126"/>
      <c r="AA50" s="126" t="s">
        <v>71</v>
      </c>
      <c r="AB50" s="126"/>
      <c r="AC50" s="126"/>
      <c r="AD50" s="126"/>
      <c r="AE50" s="127"/>
      <c r="AF50" s="128"/>
      <c r="AG50" s="129"/>
      <c r="AH50" s="130">
        <f t="shared" si="7"/>
        <v>20</v>
      </c>
      <c r="AI50" s="131">
        <f t="shared" si="8"/>
        <v>18</v>
      </c>
      <c r="AJ50" s="131">
        <f t="shared" si="9"/>
        <v>38</v>
      </c>
      <c r="AK50" s="131">
        <v>2</v>
      </c>
      <c r="AL50" s="132">
        <f t="shared" si="10"/>
        <v>40</v>
      </c>
      <c r="AM50" s="133">
        <v>15</v>
      </c>
      <c r="AN50" s="134">
        <v>2</v>
      </c>
      <c r="AO50" s="135">
        <v>2</v>
      </c>
      <c r="AP50" s="136">
        <v>0</v>
      </c>
      <c r="AQ50" s="136">
        <v>2</v>
      </c>
      <c r="AR50" s="136">
        <v>0</v>
      </c>
      <c r="AS50" s="137">
        <v>8</v>
      </c>
      <c r="AT50" s="138">
        <v>1</v>
      </c>
      <c r="AU50" s="139">
        <v>5</v>
      </c>
      <c r="AV50" s="139">
        <v>0</v>
      </c>
      <c r="AW50" s="139">
        <v>3</v>
      </c>
      <c r="AX50" s="140">
        <v>0</v>
      </c>
      <c r="AY50" s="142" t="s">
        <v>76</v>
      </c>
      <c r="AZ50" s="66"/>
      <c r="BA50" s="66"/>
      <c r="BB50" s="4" t="str">
        <f t="shared" si="11"/>
        <v>MÁ</v>
      </c>
      <c r="BC50" s="105">
        <f t="shared" si="3"/>
        <v>8</v>
      </c>
      <c r="BD50" s="105">
        <f t="shared" si="12"/>
        <v>1</v>
      </c>
      <c r="BE50" s="105">
        <f t="shared" si="13"/>
        <v>5</v>
      </c>
      <c r="BF50" s="105">
        <f t="shared" si="14"/>
        <v>0</v>
      </c>
      <c r="BG50" s="105"/>
      <c r="BH50" s="106">
        <f t="shared" si="15"/>
        <v>18</v>
      </c>
      <c r="BI50" s="143">
        <v>7</v>
      </c>
      <c r="BJ50" s="106"/>
      <c r="BK50" s="108">
        <f t="shared" si="16"/>
        <v>0</v>
      </c>
      <c r="BL50" s="108">
        <f t="shared" si="17"/>
        <v>500</v>
      </c>
      <c r="BM50" s="145" t="s">
        <v>127</v>
      </c>
      <c r="BN50" s="106"/>
      <c r="BO50" s="106"/>
      <c r="BP50" s="106"/>
    </row>
    <row r="51" spans="1:68" ht="16.5" hidden="1" thickBot="1" x14ac:dyDescent="0.3">
      <c r="A51" s="109">
        <v>44</v>
      </c>
      <c r="B51" s="183">
        <v>11</v>
      </c>
      <c r="C51" s="111" t="s">
        <v>114</v>
      </c>
      <c r="D51" s="112" t="s">
        <v>128</v>
      </c>
      <c r="E51" s="113"/>
      <c r="F51" s="114">
        <f t="shared" si="4"/>
        <v>4</v>
      </c>
      <c r="G51" s="115">
        <f t="shared" si="5"/>
        <v>0</v>
      </c>
      <c r="H51" s="116">
        <f t="shared" si="2"/>
        <v>0</v>
      </c>
      <c r="I51" s="117">
        <f t="shared" si="6"/>
        <v>4</v>
      </c>
      <c r="J51" s="118"/>
      <c r="K51" s="119"/>
      <c r="L51" s="119"/>
      <c r="M51" s="119"/>
      <c r="N51" s="120"/>
      <c r="O51" s="120"/>
      <c r="P51" s="120"/>
      <c r="Q51" s="121"/>
      <c r="R51" s="122"/>
      <c r="S51" s="122"/>
      <c r="T51" s="122"/>
      <c r="U51" s="123"/>
      <c r="V51" s="124" t="s">
        <v>68</v>
      </c>
      <c r="W51" s="125"/>
      <c r="X51" s="126" t="s">
        <v>74</v>
      </c>
      <c r="Y51" s="126"/>
      <c r="Z51" s="126"/>
      <c r="AA51" s="126" t="s">
        <v>69</v>
      </c>
      <c r="AB51" s="126" t="s">
        <v>70</v>
      </c>
      <c r="AC51" s="126"/>
      <c r="AD51" s="126"/>
      <c r="AE51" s="127"/>
      <c r="AF51" s="128"/>
      <c r="AG51" s="129"/>
      <c r="AH51" s="130">
        <f t="shared" si="7"/>
        <v>20</v>
      </c>
      <c r="AI51" s="131">
        <f t="shared" si="8"/>
        <v>14</v>
      </c>
      <c r="AJ51" s="131">
        <f t="shared" si="9"/>
        <v>34</v>
      </c>
      <c r="AK51" s="131">
        <v>0</v>
      </c>
      <c r="AL51" s="132">
        <f t="shared" si="10"/>
        <v>34</v>
      </c>
      <c r="AM51" s="133">
        <v>18</v>
      </c>
      <c r="AN51" s="134">
        <v>0</v>
      </c>
      <c r="AO51" s="135">
        <v>1</v>
      </c>
      <c r="AP51" s="136">
        <v>1</v>
      </c>
      <c r="AQ51" s="136">
        <v>3</v>
      </c>
      <c r="AR51" s="136">
        <v>0</v>
      </c>
      <c r="AS51" s="137">
        <v>0</v>
      </c>
      <c r="AT51" s="138">
        <v>1</v>
      </c>
      <c r="AU51" s="139">
        <v>4</v>
      </c>
      <c r="AV51" s="139">
        <v>1</v>
      </c>
      <c r="AW51" s="139">
        <v>3</v>
      </c>
      <c r="AX51" s="140">
        <v>2</v>
      </c>
      <c r="AZ51" s="66"/>
      <c r="BA51" s="66"/>
      <c r="BB51" s="4" t="str">
        <f t="shared" si="11"/>
        <v>MÁ</v>
      </c>
      <c r="BC51" s="105">
        <f t="shared" si="3"/>
        <v>4</v>
      </c>
      <c r="BD51" s="105">
        <f t="shared" si="12"/>
        <v>1</v>
      </c>
      <c r="BE51" s="105">
        <f t="shared" si="13"/>
        <v>0</v>
      </c>
      <c r="BF51" s="105">
        <f t="shared" si="14"/>
        <v>4</v>
      </c>
      <c r="BG51" s="105"/>
      <c r="BH51" s="106">
        <f t="shared" si="15"/>
        <v>14</v>
      </c>
      <c r="BI51" s="107"/>
      <c r="BJ51" s="106"/>
      <c r="BK51" s="108">
        <f t="shared" si="16"/>
        <v>2000</v>
      </c>
      <c r="BL51" s="108">
        <f t="shared" si="17"/>
        <v>0</v>
      </c>
      <c r="BM51" s="106"/>
      <c r="BN51" s="106"/>
      <c r="BO51" s="106"/>
      <c r="BP51" s="106"/>
    </row>
    <row r="52" spans="1:68" ht="16.5" hidden="1" thickBot="1" x14ac:dyDescent="0.3">
      <c r="A52" s="109">
        <v>45</v>
      </c>
      <c r="B52" s="183">
        <v>12</v>
      </c>
      <c r="C52" s="111" t="s">
        <v>114</v>
      </c>
      <c r="D52" s="112" t="s">
        <v>129</v>
      </c>
      <c r="E52" s="113"/>
      <c r="F52" s="114">
        <f t="shared" si="4"/>
        <v>2</v>
      </c>
      <c r="G52" s="115">
        <f t="shared" si="5"/>
        <v>0</v>
      </c>
      <c r="H52" s="116">
        <f t="shared" si="2"/>
        <v>0</v>
      </c>
      <c r="I52" s="117">
        <f t="shared" si="6"/>
        <v>2</v>
      </c>
      <c r="J52" s="118"/>
      <c r="K52" s="119"/>
      <c r="L52" s="119"/>
      <c r="M52" s="119"/>
      <c r="N52" s="120"/>
      <c r="O52" s="120"/>
      <c r="P52" s="120"/>
      <c r="Q52" s="121"/>
      <c r="R52" s="122"/>
      <c r="S52" s="122"/>
      <c r="T52" s="122"/>
      <c r="U52" s="123"/>
      <c r="V52" s="124"/>
      <c r="W52" s="125"/>
      <c r="X52" s="126" t="s">
        <v>68</v>
      </c>
      <c r="Y52" s="126"/>
      <c r="Z52" s="126"/>
      <c r="AA52" s="126" t="s">
        <v>74</v>
      </c>
      <c r="AB52" s="126"/>
      <c r="AC52" s="126"/>
      <c r="AD52" s="126"/>
      <c r="AE52" s="127"/>
      <c r="AF52" s="128"/>
      <c r="AG52" s="129"/>
      <c r="AH52" s="130">
        <f t="shared" si="7"/>
        <v>12</v>
      </c>
      <c r="AI52" s="131">
        <f t="shared" si="8"/>
        <v>1</v>
      </c>
      <c r="AJ52" s="131">
        <f t="shared" si="9"/>
        <v>13</v>
      </c>
      <c r="AK52" s="131">
        <v>4</v>
      </c>
      <c r="AL52" s="132">
        <f t="shared" si="10"/>
        <v>17</v>
      </c>
      <c r="AM52" s="133">
        <v>11</v>
      </c>
      <c r="AN52" s="134">
        <v>1</v>
      </c>
      <c r="AO52" s="135">
        <v>0</v>
      </c>
      <c r="AP52" s="136">
        <v>0</v>
      </c>
      <c r="AQ52" s="136">
        <v>1</v>
      </c>
      <c r="AR52" s="136">
        <v>0</v>
      </c>
      <c r="AS52" s="137">
        <v>0</v>
      </c>
      <c r="AT52" s="138">
        <v>0</v>
      </c>
      <c r="AU52" s="139">
        <v>0</v>
      </c>
      <c r="AV52" s="139">
        <v>0</v>
      </c>
      <c r="AW52" s="139">
        <v>0</v>
      </c>
      <c r="AX52" s="140">
        <v>0</v>
      </c>
      <c r="AZ52" s="66"/>
      <c r="BA52" s="66"/>
      <c r="BB52" s="4" t="str">
        <f t="shared" si="11"/>
        <v>MÁ</v>
      </c>
      <c r="BC52" s="105">
        <f t="shared" si="3"/>
        <v>4</v>
      </c>
      <c r="BD52" s="105">
        <f t="shared" si="12"/>
        <v>1</v>
      </c>
      <c r="BE52" s="105">
        <f t="shared" si="13"/>
        <v>0</v>
      </c>
      <c r="BF52" s="105">
        <f t="shared" si="14"/>
        <v>2</v>
      </c>
      <c r="BG52" s="105"/>
      <c r="BH52" s="106">
        <f t="shared" si="15"/>
        <v>1</v>
      </c>
      <c r="BI52" s="107"/>
      <c r="BJ52" s="106"/>
      <c r="BK52" s="108">
        <f t="shared" si="16"/>
        <v>2000</v>
      </c>
      <c r="BL52" s="108">
        <f t="shared" si="17"/>
        <v>0</v>
      </c>
      <c r="BM52" s="106"/>
      <c r="BN52" s="106"/>
      <c r="BO52" s="106"/>
      <c r="BP52" s="106"/>
    </row>
    <row r="53" spans="1:68" ht="16.5" hidden="1" thickBot="1" x14ac:dyDescent="0.3">
      <c r="A53" s="109">
        <v>46</v>
      </c>
      <c r="B53" s="183">
        <v>13</v>
      </c>
      <c r="C53" s="111" t="s">
        <v>114</v>
      </c>
      <c r="D53" s="112" t="s">
        <v>130</v>
      </c>
      <c r="E53" s="113"/>
      <c r="F53" s="114">
        <f t="shared" si="4"/>
        <v>5</v>
      </c>
      <c r="G53" s="115">
        <f t="shared" si="5"/>
        <v>0</v>
      </c>
      <c r="H53" s="116">
        <f t="shared" si="2"/>
        <v>0</v>
      </c>
      <c r="I53" s="117">
        <f t="shared" si="6"/>
        <v>5</v>
      </c>
      <c r="J53" s="118"/>
      <c r="K53" s="119"/>
      <c r="L53" s="119"/>
      <c r="M53" s="119"/>
      <c r="N53" s="120"/>
      <c r="O53" s="120"/>
      <c r="P53" s="120"/>
      <c r="Q53" s="121"/>
      <c r="R53" s="122"/>
      <c r="S53" s="122"/>
      <c r="T53" s="122"/>
      <c r="U53" s="123"/>
      <c r="V53" s="124" t="s">
        <v>68</v>
      </c>
      <c r="W53" s="125" t="s">
        <v>74</v>
      </c>
      <c r="X53" s="126" t="s">
        <v>69</v>
      </c>
      <c r="Y53" s="126"/>
      <c r="Z53" s="126"/>
      <c r="AA53" s="126" t="s">
        <v>70</v>
      </c>
      <c r="AB53" s="126" t="s">
        <v>71</v>
      </c>
      <c r="AC53" s="126"/>
      <c r="AD53" s="126"/>
      <c r="AE53" s="127"/>
      <c r="AF53" s="128"/>
      <c r="AG53" s="129"/>
      <c r="AH53" s="130">
        <f>SUM(AM53+AN53+AO53+AT53)</f>
        <v>31</v>
      </c>
      <c r="AI53" s="131">
        <f>SUM(AP53+AQ53+AR53+AS53+AU53+AV53+AW53+AX53)</f>
        <v>4</v>
      </c>
      <c r="AJ53" s="131">
        <f t="shared" si="9"/>
        <v>35</v>
      </c>
      <c r="AK53" s="131">
        <v>3</v>
      </c>
      <c r="AL53" s="132">
        <f t="shared" si="10"/>
        <v>38</v>
      </c>
      <c r="AM53" s="133">
        <v>25</v>
      </c>
      <c r="AN53" s="134">
        <v>1</v>
      </c>
      <c r="AO53" s="135">
        <v>2</v>
      </c>
      <c r="AP53" s="136">
        <v>0</v>
      </c>
      <c r="AQ53" s="136">
        <v>0</v>
      </c>
      <c r="AR53" s="136">
        <v>0</v>
      </c>
      <c r="AS53" s="137">
        <v>0</v>
      </c>
      <c r="AT53" s="138">
        <v>3</v>
      </c>
      <c r="AU53" s="139">
        <v>2</v>
      </c>
      <c r="AV53" s="139">
        <v>1</v>
      </c>
      <c r="AW53" s="139">
        <v>1</v>
      </c>
      <c r="AX53" s="140">
        <v>0</v>
      </c>
      <c r="AZ53" s="66"/>
      <c r="BA53" s="66"/>
      <c r="BB53" s="4" t="str">
        <f t="shared" si="11"/>
        <v>MÁ</v>
      </c>
      <c r="BC53" s="105">
        <f t="shared" si="3"/>
        <v>8</v>
      </c>
      <c r="BD53" s="105">
        <f t="shared" si="12"/>
        <v>1</v>
      </c>
      <c r="BE53" s="105">
        <f t="shared" si="13"/>
        <v>0</v>
      </c>
      <c r="BF53" s="105">
        <f t="shared" si="14"/>
        <v>5</v>
      </c>
      <c r="BG53" s="105"/>
      <c r="BH53" s="106">
        <f t="shared" si="15"/>
        <v>4</v>
      </c>
      <c r="BI53" s="107"/>
      <c r="BJ53" s="106"/>
      <c r="BK53" s="108">
        <f t="shared" si="16"/>
        <v>4000</v>
      </c>
      <c r="BL53" s="108">
        <f t="shared" si="17"/>
        <v>0</v>
      </c>
      <c r="BM53" s="106"/>
      <c r="BN53" s="106"/>
      <c r="BO53" s="106"/>
      <c r="BP53" s="106"/>
    </row>
    <row r="54" spans="1:68" ht="16.5" hidden="1" thickBot="1" x14ac:dyDescent="0.3">
      <c r="A54" s="185"/>
      <c r="B54" s="186"/>
      <c r="C54" s="187" t="s">
        <v>114</v>
      </c>
      <c r="D54" s="188" t="s">
        <v>131</v>
      </c>
      <c r="E54" s="113"/>
      <c r="F54" s="114">
        <f t="shared" si="4"/>
        <v>1</v>
      </c>
      <c r="G54" s="115">
        <f t="shared" si="5"/>
        <v>0</v>
      </c>
      <c r="H54" s="116">
        <f t="shared" si="2"/>
        <v>0</v>
      </c>
      <c r="I54" s="117">
        <f t="shared" si="6"/>
        <v>1</v>
      </c>
      <c r="J54" s="118"/>
      <c r="K54" s="119"/>
      <c r="L54" s="119"/>
      <c r="M54" s="119"/>
      <c r="N54" s="120"/>
      <c r="O54" s="120"/>
      <c r="P54" s="120"/>
      <c r="Q54" s="121"/>
      <c r="R54" s="122"/>
      <c r="S54" s="122"/>
      <c r="T54" s="122"/>
      <c r="U54" s="123"/>
      <c r="V54" s="124" t="s">
        <v>68</v>
      </c>
      <c r="W54" s="125"/>
      <c r="X54" s="126"/>
      <c r="Y54" s="126"/>
      <c r="Z54" s="126"/>
      <c r="AA54" s="126"/>
      <c r="AB54" s="126"/>
      <c r="AC54" s="126"/>
      <c r="AD54" s="126"/>
      <c r="AE54" s="127"/>
      <c r="AF54" s="128"/>
      <c r="AG54" s="129"/>
      <c r="AH54" s="130">
        <f t="shared" si="7"/>
        <v>0</v>
      </c>
      <c r="AI54" s="131">
        <f t="shared" si="8"/>
        <v>0</v>
      </c>
      <c r="AJ54" s="131">
        <f t="shared" si="9"/>
        <v>0</v>
      </c>
      <c r="AK54" s="131"/>
      <c r="AL54" s="132">
        <f t="shared" si="10"/>
        <v>0</v>
      </c>
      <c r="AM54" s="133"/>
      <c r="AN54" s="134"/>
      <c r="AO54" s="135"/>
      <c r="AP54" s="136"/>
      <c r="AQ54" s="136"/>
      <c r="AR54" s="136"/>
      <c r="AS54" s="137"/>
      <c r="AT54" s="138"/>
      <c r="AU54" s="139"/>
      <c r="AV54" s="139"/>
      <c r="AW54" s="139"/>
      <c r="AX54" s="140"/>
      <c r="AZ54" s="66"/>
      <c r="BA54" s="66"/>
      <c r="BB54" s="4" t="str">
        <f t="shared" si="11"/>
        <v>NEMÁ</v>
      </c>
      <c r="BC54" s="105">
        <f t="shared" si="3"/>
        <v>4</v>
      </c>
      <c r="BD54" s="105">
        <f t="shared" si="12"/>
        <v>1</v>
      </c>
      <c r="BE54" s="105">
        <f t="shared" si="13"/>
        <v>0</v>
      </c>
      <c r="BF54" s="105">
        <f t="shared" si="14"/>
        <v>1</v>
      </c>
      <c r="BG54" s="105"/>
      <c r="BH54" s="106">
        <f t="shared" si="15"/>
        <v>0</v>
      </c>
      <c r="BI54" s="107"/>
      <c r="BJ54" s="106"/>
      <c r="BK54" s="108">
        <f t="shared" si="16"/>
        <v>2000</v>
      </c>
      <c r="BL54" s="108">
        <f t="shared" si="17"/>
        <v>0</v>
      </c>
      <c r="BM54" s="106"/>
      <c r="BN54" s="106"/>
      <c r="BO54" s="106"/>
      <c r="BP54" s="106"/>
    </row>
    <row r="55" spans="1:68" ht="16.5" hidden="1" thickBot="1" x14ac:dyDescent="0.3">
      <c r="A55" s="109">
        <v>47</v>
      </c>
      <c r="B55" s="183">
        <v>14</v>
      </c>
      <c r="C55" s="111" t="s">
        <v>114</v>
      </c>
      <c r="D55" s="112" t="s">
        <v>132</v>
      </c>
      <c r="E55" s="113"/>
      <c r="F55" s="114">
        <f t="shared" si="4"/>
        <v>1</v>
      </c>
      <c r="G55" s="115">
        <f t="shared" si="5"/>
        <v>0</v>
      </c>
      <c r="H55" s="116">
        <f t="shared" si="2"/>
        <v>0</v>
      </c>
      <c r="I55" s="117">
        <f t="shared" si="6"/>
        <v>1</v>
      </c>
      <c r="J55" s="118"/>
      <c r="K55" s="119"/>
      <c r="L55" s="119"/>
      <c r="M55" s="119"/>
      <c r="N55" s="120"/>
      <c r="O55" s="120"/>
      <c r="P55" s="120"/>
      <c r="Q55" s="121"/>
      <c r="R55" s="122"/>
      <c r="S55" s="122"/>
      <c r="T55" s="122"/>
      <c r="U55" s="123"/>
      <c r="V55" s="124" t="s">
        <v>68</v>
      </c>
      <c r="W55" s="125"/>
      <c r="X55" s="126"/>
      <c r="Y55" s="126"/>
      <c r="Z55" s="126"/>
      <c r="AA55" s="126"/>
      <c r="AB55" s="126"/>
      <c r="AC55" s="126"/>
      <c r="AD55" s="126"/>
      <c r="AE55" s="127"/>
      <c r="AF55" s="128"/>
      <c r="AG55" s="129"/>
      <c r="AH55" s="130">
        <f t="shared" si="7"/>
        <v>8</v>
      </c>
      <c r="AI55" s="131">
        <f t="shared" si="8"/>
        <v>0</v>
      </c>
      <c r="AJ55" s="131">
        <f t="shared" si="9"/>
        <v>8</v>
      </c>
      <c r="AK55" s="131">
        <v>0</v>
      </c>
      <c r="AL55" s="132">
        <f t="shared" si="10"/>
        <v>8</v>
      </c>
      <c r="AM55" s="133">
        <v>7</v>
      </c>
      <c r="AN55" s="134">
        <v>0</v>
      </c>
      <c r="AO55" s="135">
        <v>1</v>
      </c>
      <c r="AP55" s="136">
        <v>0</v>
      </c>
      <c r="AQ55" s="136">
        <v>0</v>
      </c>
      <c r="AR55" s="136">
        <v>0</v>
      </c>
      <c r="AS55" s="137">
        <v>0</v>
      </c>
      <c r="AT55" s="138">
        <v>0</v>
      </c>
      <c r="AU55" s="139">
        <v>0</v>
      </c>
      <c r="AV55" s="139">
        <v>0</v>
      </c>
      <c r="AW55" s="139">
        <v>0</v>
      </c>
      <c r="AX55" s="140">
        <v>0</v>
      </c>
      <c r="AZ55" s="66"/>
      <c r="BA55" s="66"/>
      <c r="BB55" s="4" t="str">
        <f t="shared" si="11"/>
        <v>NEMÁ</v>
      </c>
      <c r="BC55" s="105">
        <f t="shared" si="3"/>
        <v>4</v>
      </c>
      <c r="BD55" s="105">
        <f t="shared" si="12"/>
        <v>1</v>
      </c>
      <c r="BE55" s="105">
        <f t="shared" si="13"/>
        <v>0</v>
      </c>
      <c r="BF55" s="105">
        <f t="shared" si="14"/>
        <v>1</v>
      </c>
      <c r="BG55" s="105"/>
      <c r="BH55" s="106">
        <f t="shared" si="15"/>
        <v>0</v>
      </c>
      <c r="BI55" s="107"/>
      <c r="BJ55" s="106"/>
      <c r="BK55" s="108">
        <f t="shared" si="16"/>
        <v>2000</v>
      </c>
      <c r="BL55" s="108">
        <f t="shared" si="17"/>
        <v>0</v>
      </c>
      <c r="BM55" s="106"/>
      <c r="BN55" s="106"/>
      <c r="BO55" s="106"/>
      <c r="BP55" s="106"/>
    </row>
    <row r="56" spans="1:68" ht="16.5" hidden="1" thickBot="1" x14ac:dyDescent="0.3">
      <c r="A56" s="109">
        <v>48</v>
      </c>
      <c r="B56" s="183">
        <v>15</v>
      </c>
      <c r="C56" s="111" t="s">
        <v>114</v>
      </c>
      <c r="D56" s="112" t="s">
        <v>133</v>
      </c>
      <c r="E56" s="113"/>
      <c r="F56" s="114">
        <f t="shared" si="4"/>
        <v>0</v>
      </c>
      <c r="G56" s="115">
        <f t="shared" si="5"/>
        <v>0</v>
      </c>
      <c r="H56" s="116">
        <f t="shared" si="2"/>
        <v>0</v>
      </c>
      <c r="I56" s="117">
        <f t="shared" si="6"/>
        <v>0</v>
      </c>
      <c r="J56" s="118"/>
      <c r="K56" s="119"/>
      <c r="L56" s="119"/>
      <c r="M56" s="119"/>
      <c r="N56" s="120"/>
      <c r="O56" s="120"/>
      <c r="P56" s="120"/>
      <c r="Q56" s="121"/>
      <c r="R56" s="122"/>
      <c r="S56" s="122"/>
      <c r="T56" s="122"/>
      <c r="U56" s="123"/>
      <c r="V56" s="124"/>
      <c r="W56" s="125"/>
      <c r="X56" s="126"/>
      <c r="Y56" s="126"/>
      <c r="Z56" s="126"/>
      <c r="AA56" s="126"/>
      <c r="AB56" s="126"/>
      <c r="AC56" s="126"/>
      <c r="AD56" s="126"/>
      <c r="AE56" s="127"/>
      <c r="AF56" s="128"/>
      <c r="AG56" s="129"/>
      <c r="AH56" s="130">
        <f t="shared" si="7"/>
        <v>1</v>
      </c>
      <c r="AI56" s="131">
        <f t="shared" si="8"/>
        <v>6</v>
      </c>
      <c r="AJ56" s="131">
        <f t="shared" si="9"/>
        <v>7</v>
      </c>
      <c r="AK56" s="131">
        <v>1</v>
      </c>
      <c r="AL56" s="132">
        <f t="shared" si="10"/>
        <v>8</v>
      </c>
      <c r="AM56" s="133">
        <v>0</v>
      </c>
      <c r="AN56" s="134">
        <v>0</v>
      </c>
      <c r="AO56" s="135">
        <v>0</v>
      </c>
      <c r="AP56" s="136">
        <v>0</v>
      </c>
      <c r="AQ56" s="136">
        <v>0</v>
      </c>
      <c r="AR56" s="136">
        <v>0</v>
      </c>
      <c r="AS56" s="137">
        <v>0</v>
      </c>
      <c r="AT56" s="138">
        <v>1</v>
      </c>
      <c r="AU56" s="139">
        <v>3</v>
      </c>
      <c r="AV56" s="139">
        <v>1</v>
      </c>
      <c r="AW56" s="139">
        <v>1</v>
      </c>
      <c r="AX56" s="140">
        <v>1</v>
      </c>
      <c r="AY56" s="5"/>
      <c r="AZ56" s="66"/>
      <c r="BA56" s="66"/>
      <c r="BB56" s="4" t="str">
        <f t="shared" si="11"/>
        <v>MÁ</v>
      </c>
      <c r="BC56" s="105">
        <f t="shared" si="3"/>
        <v>0</v>
      </c>
      <c r="BD56" s="105">
        <f t="shared" si="12"/>
        <v>0</v>
      </c>
      <c r="BE56" s="105">
        <f t="shared" si="13"/>
        <v>0</v>
      </c>
      <c r="BF56" s="105">
        <f t="shared" si="14"/>
        <v>0</v>
      </c>
      <c r="BG56" s="105"/>
      <c r="BH56" s="106">
        <f t="shared" si="15"/>
        <v>6</v>
      </c>
      <c r="BI56" s="107"/>
      <c r="BJ56" s="106"/>
      <c r="BK56" s="108">
        <f t="shared" si="16"/>
        <v>0</v>
      </c>
      <c r="BL56" s="108">
        <f t="shared" si="17"/>
        <v>0</v>
      </c>
      <c r="BM56" s="106"/>
      <c r="BN56" s="106"/>
      <c r="BO56" s="106"/>
      <c r="BP56" s="106"/>
    </row>
    <row r="57" spans="1:68" ht="16.5" hidden="1" thickBot="1" x14ac:dyDescent="0.3">
      <c r="A57" s="109">
        <v>49</v>
      </c>
      <c r="B57" s="183">
        <v>16</v>
      </c>
      <c r="C57" s="111" t="s">
        <v>114</v>
      </c>
      <c r="D57" s="112" t="s">
        <v>134</v>
      </c>
      <c r="E57" s="113"/>
      <c r="F57" s="114">
        <f t="shared" si="4"/>
        <v>1</v>
      </c>
      <c r="G57" s="115">
        <f t="shared" si="5"/>
        <v>0</v>
      </c>
      <c r="H57" s="116">
        <f t="shared" si="2"/>
        <v>0</v>
      </c>
      <c r="I57" s="117">
        <f t="shared" si="6"/>
        <v>1</v>
      </c>
      <c r="J57" s="118"/>
      <c r="K57" s="119"/>
      <c r="L57" s="119"/>
      <c r="M57" s="119"/>
      <c r="N57" s="120"/>
      <c r="O57" s="120"/>
      <c r="P57" s="120"/>
      <c r="Q57" s="121"/>
      <c r="R57" s="122"/>
      <c r="S57" s="122"/>
      <c r="T57" s="122"/>
      <c r="U57" s="123"/>
      <c r="V57" s="124" t="s">
        <v>68</v>
      </c>
      <c r="W57" s="125"/>
      <c r="X57" s="126"/>
      <c r="Y57" s="126"/>
      <c r="Z57" s="126"/>
      <c r="AA57" s="126"/>
      <c r="AB57" s="126"/>
      <c r="AC57" s="126"/>
      <c r="AD57" s="126"/>
      <c r="AE57" s="127"/>
      <c r="AF57" s="128"/>
      <c r="AG57" s="129"/>
      <c r="AH57" s="130">
        <f t="shared" si="7"/>
        <v>9</v>
      </c>
      <c r="AI57" s="131">
        <f t="shared" si="8"/>
        <v>0</v>
      </c>
      <c r="AJ57" s="131">
        <f t="shared" si="9"/>
        <v>9</v>
      </c>
      <c r="AK57" s="131">
        <v>0</v>
      </c>
      <c r="AL57" s="132">
        <f t="shared" si="10"/>
        <v>9</v>
      </c>
      <c r="AM57" s="133">
        <v>9</v>
      </c>
      <c r="AN57" s="134">
        <v>0</v>
      </c>
      <c r="AO57" s="135">
        <v>0</v>
      </c>
      <c r="AP57" s="136">
        <v>0</v>
      </c>
      <c r="AQ57" s="136">
        <v>0</v>
      </c>
      <c r="AR57" s="136">
        <v>0</v>
      </c>
      <c r="AS57" s="137">
        <v>0</v>
      </c>
      <c r="AT57" s="138">
        <v>0</v>
      </c>
      <c r="AU57" s="139">
        <v>0</v>
      </c>
      <c r="AV57" s="139">
        <v>0</v>
      </c>
      <c r="AW57" s="139">
        <v>0</v>
      </c>
      <c r="AX57" s="140">
        <v>0</v>
      </c>
      <c r="AZ57" s="66"/>
      <c r="BA57" s="66"/>
      <c r="BB57" s="4" t="str">
        <f t="shared" si="11"/>
        <v>NEMÁ</v>
      </c>
      <c r="BC57" s="105">
        <f t="shared" si="3"/>
        <v>4</v>
      </c>
      <c r="BD57" s="105">
        <f t="shared" si="12"/>
        <v>1</v>
      </c>
      <c r="BE57" s="105">
        <f t="shared" si="13"/>
        <v>0</v>
      </c>
      <c r="BF57" s="105">
        <f t="shared" si="14"/>
        <v>1</v>
      </c>
      <c r="BG57" s="105"/>
      <c r="BH57" s="106">
        <f t="shared" si="15"/>
        <v>0</v>
      </c>
      <c r="BI57" s="107"/>
      <c r="BJ57" s="106"/>
      <c r="BK57" s="108">
        <f t="shared" si="16"/>
        <v>2000</v>
      </c>
      <c r="BL57" s="108">
        <f t="shared" si="17"/>
        <v>0</v>
      </c>
      <c r="BM57" s="106"/>
      <c r="BN57" s="106"/>
      <c r="BO57" s="106"/>
      <c r="BP57" s="106"/>
    </row>
    <row r="58" spans="1:68" ht="15.75" x14ac:dyDescent="0.25">
      <c r="A58" s="109">
        <v>50</v>
      </c>
      <c r="B58" s="152">
        <v>1</v>
      </c>
      <c r="C58" s="153" t="s">
        <v>135</v>
      </c>
      <c r="D58" s="154" t="s">
        <v>136</v>
      </c>
      <c r="E58" s="155"/>
      <c r="F58" s="156">
        <f t="shared" si="4"/>
        <v>4</v>
      </c>
      <c r="G58" s="158">
        <f t="shared" si="5"/>
        <v>0</v>
      </c>
      <c r="H58" s="158">
        <f t="shared" si="2"/>
        <v>2</v>
      </c>
      <c r="I58" s="159">
        <f t="shared" si="6"/>
        <v>2</v>
      </c>
      <c r="J58" s="160"/>
      <c r="K58" s="161"/>
      <c r="L58" s="161"/>
      <c r="M58" s="161"/>
      <c r="N58" s="162"/>
      <c r="O58" s="162"/>
      <c r="P58" s="162"/>
      <c r="Q58" s="163" t="s">
        <v>68</v>
      </c>
      <c r="R58" s="164"/>
      <c r="S58" s="164"/>
      <c r="T58" s="164"/>
      <c r="U58" s="165" t="s">
        <v>74</v>
      </c>
      <c r="V58" s="166" t="s">
        <v>69</v>
      </c>
      <c r="W58" s="167"/>
      <c r="X58" s="168"/>
      <c r="Y58" s="168"/>
      <c r="Z58" s="168"/>
      <c r="AA58" s="168"/>
      <c r="AB58" s="168"/>
      <c r="AC58" s="168"/>
      <c r="AD58" s="168"/>
      <c r="AE58" s="169"/>
      <c r="AF58" s="170" t="s">
        <v>70</v>
      </c>
      <c r="AG58" s="171"/>
      <c r="AH58" s="172">
        <f t="shared" si="7"/>
        <v>15</v>
      </c>
      <c r="AI58" s="173">
        <f t="shared" si="8"/>
        <v>9</v>
      </c>
      <c r="AJ58" s="173">
        <f t="shared" si="9"/>
        <v>24</v>
      </c>
      <c r="AK58" s="173">
        <v>8</v>
      </c>
      <c r="AL58" s="174">
        <f t="shared" si="10"/>
        <v>32</v>
      </c>
      <c r="AM58" s="175">
        <v>12</v>
      </c>
      <c r="AN58" s="176">
        <v>0</v>
      </c>
      <c r="AO58" s="177">
        <v>3</v>
      </c>
      <c r="AP58" s="178">
        <v>0</v>
      </c>
      <c r="AQ58" s="178">
        <v>3</v>
      </c>
      <c r="AR58" s="178">
        <v>0</v>
      </c>
      <c r="AS58" s="179">
        <v>0</v>
      </c>
      <c r="AT58" s="180">
        <v>0</v>
      </c>
      <c r="AU58" s="181">
        <v>6</v>
      </c>
      <c r="AV58" s="181">
        <v>0</v>
      </c>
      <c r="AW58" s="181">
        <v>0</v>
      </c>
      <c r="AX58" s="182">
        <v>0</v>
      </c>
      <c r="AY58" s="142" t="s">
        <v>76</v>
      </c>
      <c r="AZ58" s="66"/>
      <c r="BA58" s="66"/>
      <c r="BB58" s="66" t="str">
        <f t="shared" si="11"/>
        <v>MÁ</v>
      </c>
      <c r="BC58" s="105">
        <f t="shared" si="3"/>
        <v>4</v>
      </c>
      <c r="BD58" s="105">
        <f t="shared" si="12"/>
        <v>1</v>
      </c>
      <c r="BE58" s="105">
        <f t="shared" si="13"/>
        <v>0</v>
      </c>
      <c r="BF58" s="105">
        <f t="shared" si="14"/>
        <v>4</v>
      </c>
      <c r="BG58" s="105"/>
      <c r="BH58" s="106">
        <f t="shared" si="15"/>
        <v>9</v>
      </c>
      <c r="BI58" s="143">
        <v>2</v>
      </c>
      <c r="BJ58" s="106"/>
      <c r="BK58" s="144">
        <f t="shared" si="16"/>
        <v>1000</v>
      </c>
      <c r="BL58" s="108">
        <f t="shared" si="17"/>
        <v>0</v>
      </c>
      <c r="BM58" s="145" t="s">
        <v>137</v>
      </c>
      <c r="BN58" s="106"/>
      <c r="BO58" s="106"/>
      <c r="BP58" s="106"/>
    </row>
    <row r="59" spans="1:68" ht="15.75" x14ac:dyDescent="0.25">
      <c r="A59" s="109">
        <v>51</v>
      </c>
      <c r="B59" s="183">
        <v>2</v>
      </c>
      <c r="C59" s="111" t="s">
        <v>135</v>
      </c>
      <c r="D59" s="141" t="s">
        <v>138</v>
      </c>
      <c r="E59" s="113"/>
      <c r="F59" s="114">
        <f t="shared" si="4"/>
        <v>3</v>
      </c>
      <c r="G59" s="116">
        <f t="shared" si="5"/>
        <v>0</v>
      </c>
      <c r="H59" s="116">
        <f t="shared" si="2"/>
        <v>1</v>
      </c>
      <c r="I59" s="117">
        <f t="shared" si="6"/>
        <v>2</v>
      </c>
      <c r="J59" s="118"/>
      <c r="K59" s="119"/>
      <c r="L59" s="119"/>
      <c r="M59" s="119"/>
      <c r="N59" s="120"/>
      <c r="O59" s="120"/>
      <c r="P59" s="120"/>
      <c r="Q59" s="121"/>
      <c r="R59" s="122"/>
      <c r="S59" s="122" t="s">
        <v>68</v>
      </c>
      <c r="T59" s="122"/>
      <c r="U59" s="123"/>
      <c r="V59" s="124" t="s">
        <v>74</v>
      </c>
      <c r="W59" s="125"/>
      <c r="X59" s="126" t="s">
        <v>69</v>
      </c>
      <c r="Y59" s="126"/>
      <c r="Z59" s="126"/>
      <c r="AA59" s="126"/>
      <c r="AB59" s="126"/>
      <c r="AC59" s="126"/>
      <c r="AD59" s="126"/>
      <c r="AE59" s="127"/>
      <c r="AF59" s="128"/>
      <c r="AG59" s="129"/>
      <c r="AH59" s="130">
        <f t="shared" si="7"/>
        <v>15</v>
      </c>
      <c r="AI59" s="131">
        <f t="shared" si="8"/>
        <v>0</v>
      </c>
      <c r="AJ59" s="131">
        <f t="shared" si="9"/>
        <v>15</v>
      </c>
      <c r="AK59" s="131">
        <v>2</v>
      </c>
      <c r="AL59" s="132">
        <f t="shared" si="10"/>
        <v>17</v>
      </c>
      <c r="AM59" s="133">
        <v>15</v>
      </c>
      <c r="AN59" s="134">
        <v>0</v>
      </c>
      <c r="AO59" s="135">
        <v>0</v>
      </c>
      <c r="AP59" s="136">
        <v>0</v>
      </c>
      <c r="AQ59" s="136">
        <v>0</v>
      </c>
      <c r="AR59" s="136">
        <v>0</v>
      </c>
      <c r="AS59" s="137">
        <v>0</v>
      </c>
      <c r="AT59" s="138">
        <v>0</v>
      </c>
      <c r="AU59" s="139">
        <v>0</v>
      </c>
      <c r="AV59" s="139">
        <v>0</v>
      </c>
      <c r="AW59" s="139">
        <v>0</v>
      </c>
      <c r="AX59" s="140">
        <v>0</v>
      </c>
      <c r="AY59" s="142" t="s">
        <v>76</v>
      </c>
      <c r="AZ59" s="66"/>
      <c r="BA59" s="66"/>
      <c r="BB59" s="66" t="str">
        <f t="shared" si="11"/>
        <v>NEMÁ</v>
      </c>
      <c r="BC59" s="105">
        <f t="shared" si="3"/>
        <v>4</v>
      </c>
      <c r="BD59" s="105">
        <f t="shared" si="12"/>
        <v>1</v>
      </c>
      <c r="BE59" s="105">
        <f t="shared" si="13"/>
        <v>0</v>
      </c>
      <c r="BF59" s="105">
        <f t="shared" si="14"/>
        <v>3</v>
      </c>
      <c r="BG59" s="105"/>
      <c r="BH59" s="106">
        <f t="shared" si="15"/>
        <v>0</v>
      </c>
      <c r="BI59" s="143">
        <v>0</v>
      </c>
      <c r="BJ59" s="106"/>
      <c r="BK59" s="144">
        <f t="shared" si="16"/>
        <v>2000</v>
      </c>
      <c r="BL59" s="108">
        <f t="shared" si="17"/>
        <v>0</v>
      </c>
      <c r="BM59" s="145" t="s">
        <v>84</v>
      </c>
      <c r="BN59" s="106"/>
      <c r="BO59" s="106"/>
      <c r="BP59" s="106"/>
    </row>
    <row r="60" spans="1:68" ht="15.75" hidden="1" x14ac:dyDescent="0.25">
      <c r="A60" s="109">
        <v>52</v>
      </c>
      <c r="B60" s="183">
        <v>3</v>
      </c>
      <c r="C60" s="111" t="s">
        <v>135</v>
      </c>
      <c r="D60" s="112" t="s">
        <v>139</v>
      </c>
      <c r="E60" s="113"/>
      <c r="F60" s="114">
        <f t="shared" si="4"/>
        <v>2</v>
      </c>
      <c r="G60" s="116">
        <f t="shared" si="5"/>
        <v>0</v>
      </c>
      <c r="H60" s="116">
        <f t="shared" si="2"/>
        <v>0</v>
      </c>
      <c r="I60" s="117">
        <f t="shared" si="6"/>
        <v>2</v>
      </c>
      <c r="J60" s="118"/>
      <c r="K60" s="119"/>
      <c r="L60" s="119"/>
      <c r="M60" s="119"/>
      <c r="N60" s="120"/>
      <c r="O60" s="120"/>
      <c r="P60" s="120"/>
      <c r="Q60" s="121"/>
      <c r="R60" s="122"/>
      <c r="S60" s="122"/>
      <c r="T60" s="122"/>
      <c r="U60" s="123"/>
      <c r="V60" s="124"/>
      <c r="W60" s="125"/>
      <c r="X60" s="126" t="s">
        <v>68</v>
      </c>
      <c r="Y60" s="126"/>
      <c r="Z60" s="126"/>
      <c r="AA60" s="126"/>
      <c r="AB60" s="126"/>
      <c r="AC60" s="126"/>
      <c r="AD60" s="126"/>
      <c r="AE60" s="127"/>
      <c r="AF60" s="128" t="s">
        <v>74</v>
      </c>
      <c r="AG60" s="129"/>
      <c r="AH60" s="130">
        <f t="shared" si="7"/>
        <v>12</v>
      </c>
      <c r="AI60" s="131">
        <f t="shared" si="8"/>
        <v>5</v>
      </c>
      <c r="AJ60" s="131">
        <f t="shared" si="9"/>
        <v>17</v>
      </c>
      <c r="AK60" s="131">
        <v>0</v>
      </c>
      <c r="AL60" s="132">
        <f t="shared" si="10"/>
        <v>17</v>
      </c>
      <c r="AM60" s="133">
        <v>12</v>
      </c>
      <c r="AN60" s="134">
        <v>0</v>
      </c>
      <c r="AO60" s="135">
        <v>0</v>
      </c>
      <c r="AP60" s="136">
        <v>0</v>
      </c>
      <c r="AQ60" s="136">
        <v>1</v>
      </c>
      <c r="AR60" s="136">
        <v>0</v>
      </c>
      <c r="AS60" s="137">
        <v>1</v>
      </c>
      <c r="AT60" s="138">
        <v>0</v>
      </c>
      <c r="AU60" s="139">
        <v>3</v>
      </c>
      <c r="AV60" s="139">
        <v>0</v>
      </c>
      <c r="AW60" s="139">
        <v>0</v>
      </c>
      <c r="AX60" s="140">
        <v>0</v>
      </c>
      <c r="AZ60" s="66"/>
      <c r="BA60" s="66"/>
      <c r="BB60" s="4" t="str">
        <f t="shared" si="11"/>
        <v>MÁ</v>
      </c>
      <c r="BC60" s="105">
        <f t="shared" si="3"/>
        <v>4</v>
      </c>
      <c r="BD60" s="105">
        <f t="shared" si="12"/>
        <v>1</v>
      </c>
      <c r="BE60" s="105">
        <f t="shared" si="13"/>
        <v>0</v>
      </c>
      <c r="BF60" s="105">
        <f t="shared" si="14"/>
        <v>2</v>
      </c>
      <c r="BG60" s="105"/>
      <c r="BH60" s="106">
        <f t="shared" si="15"/>
        <v>5</v>
      </c>
      <c r="BI60" s="107"/>
      <c r="BJ60" s="106"/>
      <c r="BK60" s="108">
        <f t="shared" si="16"/>
        <v>2000</v>
      </c>
      <c r="BL60" s="108">
        <f t="shared" si="17"/>
        <v>0</v>
      </c>
      <c r="BM60" s="106"/>
      <c r="BN60" s="106"/>
      <c r="BO60" s="106"/>
      <c r="BP60" s="106"/>
    </row>
    <row r="61" spans="1:68" ht="15.75" hidden="1" x14ac:dyDescent="0.25">
      <c r="A61" s="109">
        <v>53</v>
      </c>
      <c r="B61" s="183">
        <v>4</v>
      </c>
      <c r="C61" s="111" t="s">
        <v>135</v>
      </c>
      <c r="D61" s="112" t="s">
        <v>140</v>
      </c>
      <c r="E61" s="113"/>
      <c r="F61" s="114">
        <f t="shared" si="4"/>
        <v>3</v>
      </c>
      <c r="G61" s="116">
        <f t="shared" si="5"/>
        <v>0</v>
      </c>
      <c r="H61" s="116">
        <f t="shared" si="2"/>
        <v>0</v>
      </c>
      <c r="I61" s="117">
        <f t="shared" si="6"/>
        <v>3</v>
      </c>
      <c r="J61" s="118"/>
      <c r="K61" s="119"/>
      <c r="L61" s="119"/>
      <c r="M61" s="119"/>
      <c r="N61" s="120"/>
      <c r="O61" s="120"/>
      <c r="P61" s="120"/>
      <c r="Q61" s="121"/>
      <c r="R61" s="122"/>
      <c r="S61" s="122"/>
      <c r="T61" s="122"/>
      <c r="U61" s="123"/>
      <c r="V61" s="124" t="s">
        <v>68</v>
      </c>
      <c r="W61" s="125"/>
      <c r="X61" s="126"/>
      <c r="Y61" s="126"/>
      <c r="Z61" s="126"/>
      <c r="AA61" s="126"/>
      <c r="AB61" s="126"/>
      <c r="AC61" s="126"/>
      <c r="AD61" s="126" t="s">
        <v>74</v>
      </c>
      <c r="AE61" s="127"/>
      <c r="AF61" s="128" t="s">
        <v>69</v>
      </c>
      <c r="AG61" s="129"/>
      <c r="AH61" s="130">
        <f t="shared" si="7"/>
        <v>17</v>
      </c>
      <c r="AI61" s="131">
        <f t="shared" si="8"/>
        <v>0</v>
      </c>
      <c r="AJ61" s="131">
        <f t="shared" si="9"/>
        <v>17</v>
      </c>
      <c r="AK61" s="131">
        <v>0</v>
      </c>
      <c r="AL61" s="132">
        <f t="shared" si="10"/>
        <v>17</v>
      </c>
      <c r="AM61" s="133">
        <v>16</v>
      </c>
      <c r="AN61" s="134">
        <v>1</v>
      </c>
      <c r="AO61" s="135">
        <v>0</v>
      </c>
      <c r="AP61" s="136">
        <v>0</v>
      </c>
      <c r="AQ61" s="136">
        <v>0</v>
      </c>
      <c r="AR61" s="136">
        <v>0</v>
      </c>
      <c r="AS61" s="137">
        <v>0</v>
      </c>
      <c r="AT61" s="138">
        <v>0</v>
      </c>
      <c r="AU61" s="139">
        <v>0</v>
      </c>
      <c r="AV61" s="139">
        <v>0</v>
      </c>
      <c r="AW61" s="139">
        <v>0</v>
      </c>
      <c r="AX61" s="140">
        <v>0</v>
      </c>
      <c r="AZ61" s="66"/>
      <c r="BA61" s="66"/>
      <c r="BB61" s="4" t="str">
        <f t="shared" si="11"/>
        <v>NEMÁ</v>
      </c>
      <c r="BC61" s="105">
        <f t="shared" si="3"/>
        <v>4</v>
      </c>
      <c r="BD61" s="105">
        <f t="shared" si="12"/>
        <v>1</v>
      </c>
      <c r="BE61" s="105">
        <f t="shared" si="13"/>
        <v>0</v>
      </c>
      <c r="BF61" s="105">
        <f t="shared" si="14"/>
        <v>3</v>
      </c>
      <c r="BG61" s="105"/>
      <c r="BH61" s="106">
        <f t="shared" si="15"/>
        <v>0</v>
      </c>
      <c r="BI61" s="107"/>
      <c r="BJ61" s="106"/>
      <c r="BK61" s="108">
        <f t="shared" si="16"/>
        <v>2000</v>
      </c>
      <c r="BL61" s="108">
        <f t="shared" si="17"/>
        <v>0</v>
      </c>
      <c r="BM61" s="106"/>
      <c r="BN61" s="106"/>
      <c r="BO61" s="106"/>
      <c r="BP61" s="106"/>
    </row>
    <row r="62" spans="1:68" ht="15.75" hidden="1" x14ac:dyDescent="0.25">
      <c r="A62" s="109">
        <v>54</v>
      </c>
      <c r="B62" s="183">
        <v>5</v>
      </c>
      <c r="C62" s="111" t="s">
        <v>135</v>
      </c>
      <c r="D62" s="112" t="s">
        <v>141</v>
      </c>
      <c r="E62" s="113"/>
      <c r="F62" s="114">
        <f t="shared" si="4"/>
        <v>1</v>
      </c>
      <c r="G62" s="116">
        <f t="shared" si="5"/>
        <v>0</v>
      </c>
      <c r="H62" s="116">
        <f t="shared" si="2"/>
        <v>0</v>
      </c>
      <c r="I62" s="117">
        <f t="shared" si="6"/>
        <v>1</v>
      </c>
      <c r="J62" s="118"/>
      <c r="K62" s="119"/>
      <c r="L62" s="119"/>
      <c r="M62" s="119"/>
      <c r="N62" s="120"/>
      <c r="O62" s="120"/>
      <c r="P62" s="120"/>
      <c r="Q62" s="121"/>
      <c r="R62" s="122"/>
      <c r="S62" s="122"/>
      <c r="T62" s="122"/>
      <c r="U62" s="123"/>
      <c r="V62" s="124"/>
      <c r="W62" s="125"/>
      <c r="X62" s="126"/>
      <c r="Y62" s="126"/>
      <c r="Z62" s="126"/>
      <c r="AA62" s="126"/>
      <c r="AB62" s="126"/>
      <c r="AC62" s="126"/>
      <c r="AD62" s="126" t="s">
        <v>68</v>
      </c>
      <c r="AE62" s="127"/>
      <c r="AF62" s="128"/>
      <c r="AG62" s="129"/>
      <c r="AH62" s="130">
        <f>SUM(AM62+AN62+AO62+AT62)</f>
        <v>13</v>
      </c>
      <c r="AI62" s="131">
        <f>SUM(AP62+AQ62+AR62+AS62+AU62+AV62+AW62+AX62)</f>
        <v>0</v>
      </c>
      <c r="AJ62" s="131">
        <f t="shared" si="9"/>
        <v>13</v>
      </c>
      <c r="AK62" s="131">
        <v>6</v>
      </c>
      <c r="AL62" s="132">
        <f t="shared" si="10"/>
        <v>19</v>
      </c>
      <c r="AM62" s="133">
        <v>13</v>
      </c>
      <c r="AN62" s="134">
        <v>0</v>
      </c>
      <c r="AO62" s="135">
        <v>0</v>
      </c>
      <c r="AP62" s="136">
        <v>0</v>
      </c>
      <c r="AQ62" s="136">
        <v>0</v>
      </c>
      <c r="AR62" s="136">
        <v>0</v>
      </c>
      <c r="AS62" s="137">
        <v>0</v>
      </c>
      <c r="AT62" s="138">
        <v>0</v>
      </c>
      <c r="AU62" s="139">
        <v>0</v>
      </c>
      <c r="AV62" s="139">
        <v>0</v>
      </c>
      <c r="AW62" s="139">
        <v>0</v>
      </c>
      <c r="AX62" s="140">
        <v>0</v>
      </c>
      <c r="AZ62" s="66"/>
      <c r="BA62" s="66"/>
      <c r="BB62" s="4" t="str">
        <f t="shared" si="11"/>
        <v>NEMÁ</v>
      </c>
      <c r="BC62" s="105">
        <f t="shared" si="3"/>
        <v>4</v>
      </c>
      <c r="BD62" s="105">
        <f t="shared" si="12"/>
        <v>1</v>
      </c>
      <c r="BE62" s="105">
        <f t="shared" si="13"/>
        <v>0</v>
      </c>
      <c r="BF62" s="105">
        <f t="shared" si="14"/>
        <v>1</v>
      </c>
      <c r="BG62" s="105"/>
      <c r="BH62" s="106">
        <f t="shared" si="15"/>
        <v>0</v>
      </c>
      <c r="BI62" s="107"/>
      <c r="BJ62" s="106"/>
      <c r="BK62" s="108">
        <f t="shared" si="16"/>
        <v>2000</v>
      </c>
      <c r="BL62" s="108">
        <f t="shared" si="17"/>
        <v>0</v>
      </c>
      <c r="BM62" s="106"/>
      <c r="BN62" s="106"/>
      <c r="BO62" s="106"/>
      <c r="BP62" s="106"/>
    </row>
    <row r="63" spans="1:68" ht="15.75" hidden="1" x14ac:dyDescent="0.25">
      <c r="A63" s="109">
        <v>55</v>
      </c>
      <c r="B63" s="183">
        <v>6</v>
      </c>
      <c r="C63" s="111" t="s">
        <v>135</v>
      </c>
      <c r="D63" s="112" t="s">
        <v>142</v>
      </c>
      <c r="E63" s="113"/>
      <c r="F63" s="114">
        <f t="shared" si="4"/>
        <v>3</v>
      </c>
      <c r="G63" s="116">
        <f t="shared" si="5"/>
        <v>0</v>
      </c>
      <c r="H63" s="116">
        <f t="shared" si="2"/>
        <v>0</v>
      </c>
      <c r="I63" s="117">
        <f t="shared" si="6"/>
        <v>3</v>
      </c>
      <c r="J63" s="118"/>
      <c r="K63" s="119"/>
      <c r="L63" s="119"/>
      <c r="M63" s="119"/>
      <c r="N63" s="120"/>
      <c r="O63" s="120"/>
      <c r="P63" s="120"/>
      <c r="Q63" s="121"/>
      <c r="R63" s="122"/>
      <c r="S63" s="122"/>
      <c r="T63" s="122"/>
      <c r="U63" s="123"/>
      <c r="V63" s="124" t="s">
        <v>68</v>
      </c>
      <c r="W63" s="125"/>
      <c r="X63" s="126" t="s">
        <v>74</v>
      </c>
      <c r="Y63" s="126"/>
      <c r="Z63" s="126"/>
      <c r="AA63" s="126" t="s">
        <v>69</v>
      </c>
      <c r="AB63" s="126"/>
      <c r="AC63" s="126"/>
      <c r="AD63" s="126"/>
      <c r="AE63" s="127"/>
      <c r="AF63" s="128"/>
      <c r="AG63" s="129"/>
      <c r="AH63" s="130">
        <f t="shared" si="7"/>
        <v>18</v>
      </c>
      <c r="AI63" s="131">
        <f t="shared" si="8"/>
        <v>0</v>
      </c>
      <c r="AJ63" s="131">
        <f t="shared" si="9"/>
        <v>18</v>
      </c>
      <c r="AK63" s="131">
        <v>0</v>
      </c>
      <c r="AL63" s="132">
        <f t="shared" si="10"/>
        <v>18</v>
      </c>
      <c r="AM63" s="133">
        <v>18</v>
      </c>
      <c r="AN63" s="134">
        <v>0</v>
      </c>
      <c r="AO63" s="135">
        <v>0</v>
      </c>
      <c r="AP63" s="136">
        <v>0</v>
      </c>
      <c r="AQ63" s="136">
        <v>0</v>
      </c>
      <c r="AR63" s="136">
        <v>0</v>
      </c>
      <c r="AS63" s="137">
        <v>0</v>
      </c>
      <c r="AT63" s="138">
        <v>0</v>
      </c>
      <c r="AU63" s="139">
        <v>0</v>
      </c>
      <c r="AV63" s="139">
        <v>0</v>
      </c>
      <c r="AW63" s="139">
        <v>0</v>
      </c>
      <c r="AX63" s="140">
        <v>0</v>
      </c>
      <c r="AZ63" s="66"/>
      <c r="BA63" s="66"/>
      <c r="BB63" s="4" t="str">
        <f t="shared" si="11"/>
        <v>NEMÁ</v>
      </c>
      <c r="BC63" s="105">
        <f t="shared" si="3"/>
        <v>4</v>
      </c>
      <c r="BD63" s="105">
        <f t="shared" si="12"/>
        <v>1</v>
      </c>
      <c r="BE63" s="105">
        <f t="shared" si="13"/>
        <v>0</v>
      </c>
      <c r="BF63" s="105">
        <f t="shared" si="14"/>
        <v>3</v>
      </c>
      <c r="BG63" s="105"/>
      <c r="BH63" s="106">
        <f t="shared" si="15"/>
        <v>0</v>
      </c>
      <c r="BI63" s="107"/>
      <c r="BJ63" s="106"/>
      <c r="BK63" s="108">
        <f t="shared" si="16"/>
        <v>2000</v>
      </c>
      <c r="BL63" s="108">
        <f t="shared" si="17"/>
        <v>0</v>
      </c>
      <c r="BM63" s="106"/>
      <c r="BN63" s="106"/>
      <c r="BO63" s="106"/>
      <c r="BP63" s="106"/>
    </row>
    <row r="64" spans="1:68" ht="15.75" x14ac:dyDescent="0.25">
      <c r="A64" s="109">
        <v>56</v>
      </c>
      <c r="B64" s="183">
        <v>7</v>
      </c>
      <c r="C64" s="111" t="s">
        <v>135</v>
      </c>
      <c r="D64" s="141" t="s">
        <v>143</v>
      </c>
      <c r="E64" s="113"/>
      <c r="F64" s="114">
        <f t="shared" si="4"/>
        <v>3</v>
      </c>
      <c r="G64" s="116">
        <f t="shared" si="5"/>
        <v>0</v>
      </c>
      <c r="H64" s="116">
        <f t="shared" si="2"/>
        <v>1</v>
      </c>
      <c r="I64" s="117">
        <f t="shared" si="6"/>
        <v>2</v>
      </c>
      <c r="J64" s="118"/>
      <c r="K64" s="119"/>
      <c r="L64" s="119"/>
      <c r="M64" s="119"/>
      <c r="N64" s="120"/>
      <c r="O64" s="120"/>
      <c r="P64" s="120"/>
      <c r="Q64" s="121" t="s">
        <v>68</v>
      </c>
      <c r="R64" s="122"/>
      <c r="S64" s="122"/>
      <c r="T64" s="122"/>
      <c r="U64" s="123"/>
      <c r="V64" s="124" t="s">
        <v>74</v>
      </c>
      <c r="W64" s="125"/>
      <c r="X64" s="126"/>
      <c r="Y64" s="126"/>
      <c r="Z64" s="126"/>
      <c r="AA64" s="126" t="s">
        <v>69</v>
      </c>
      <c r="AB64" s="126"/>
      <c r="AC64" s="126"/>
      <c r="AD64" s="126"/>
      <c r="AE64" s="127"/>
      <c r="AF64" s="128"/>
      <c r="AG64" s="129"/>
      <c r="AH64" s="130">
        <f t="shared" si="7"/>
        <v>15</v>
      </c>
      <c r="AI64" s="131">
        <f t="shared" si="8"/>
        <v>1</v>
      </c>
      <c r="AJ64" s="131">
        <f t="shared" si="9"/>
        <v>16</v>
      </c>
      <c r="AK64" s="131">
        <v>2</v>
      </c>
      <c r="AL64" s="132">
        <f t="shared" si="10"/>
        <v>18</v>
      </c>
      <c r="AM64" s="133">
        <v>15</v>
      </c>
      <c r="AN64" s="134">
        <v>0</v>
      </c>
      <c r="AO64" s="135">
        <v>0</v>
      </c>
      <c r="AP64" s="136">
        <v>0</v>
      </c>
      <c r="AQ64" s="136">
        <v>1</v>
      </c>
      <c r="AR64" s="136">
        <v>0</v>
      </c>
      <c r="AS64" s="137">
        <v>0</v>
      </c>
      <c r="AT64" s="138">
        <v>0</v>
      </c>
      <c r="AU64" s="139">
        <v>0</v>
      </c>
      <c r="AV64" s="139">
        <v>0</v>
      </c>
      <c r="AW64" s="139">
        <v>0</v>
      </c>
      <c r="AX64" s="140">
        <v>0</v>
      </c>
      <c r="AY64" s="142" t="s">
        <v>76</v>
      </c>
      <c r="AZ64" s="66"/>
      <c r="BA64" s="66"/>
      <c r="BB64" s="66" t="str">
        <f t="shared" si="11"/>
        <v>MÁ</v>
      </c>
      <c r="BC64" s="104">
        <f t="shared" si="3"/>
        <v>4</v>
      </c>
      <c r="BD64" s="105">
        <f t="shared" si="12"/>
        <v>1</v>
      </c>
      <c r="BE64" s="105">
        <f t="shared" si="13"/>
        <v>0</v>
      </c>
      <c r="BF64" s="105">
        <f t="shared" si="14"/>
        <v>3</v>
      </c>
      <c r="BG64" s="105"/>
      <c r="BH64" s="106">
        <f t="shared" si="15"/>
        <v>1</v>
      </c>
      <c r="BI64" s="143">
        <v>1</v>
      </c>
      <c r="BJ64" s="106"/>
      <c r="BK64" s="144">
        <f t="shared" si="16"/>
        <v>1500</v>
      </c>
      <c r="BL64" s="108">
        <f t="shared" si="17"/>
        <v>0</v>
      </c>
      <c r="BM64" s="145" t="s">
        <v>144</v>
      </c>
      <c r="BN64" s="106"/>
      <c r="BO64" s="106"/>
      <c r="BP64" s="106"/>
    </row>
    <row r="65" spans="1:68" ht="15.75" hidden="1" x14ac:dyDescent="0.25">
      <c r="A65" s="109">
        <v>57</v>
      </c>
      <c r="B65" s="183">
        <v>8</v>
      </c>
      <c r="C65" s="111" t="s">
        <v>135</v>
      </c>
      <c r="D65" s="112" t="s">
        <v>145</v>
      </c>
      <c r="E65" s="113"/>
      <c r="F65" s="114">
        <f t="shared" si="4"/>
        <v>2</v>
      </c>
      <c r="G65" s="116">
        <f t="shared" si="5"/>
        <v>0</v>
      </c>
      <c r="H65" s="116">
        <f t="shared" si="2"/>
        <v>0</v>
      </c>
      <c r="I65" s="117">
        <f t="shared" si="6"/>
        <v>2</v>
      </c>
      <c r="J65" s="118"/>
      <c r="K65" s="119"/>
      <c r="L65" s="119"/>
      <c r="M65" s="119"/>
      <c r="N65" s="120"/>
      <c r="O65" s="120"/>
      <c r="P65" s="120"/>
      <c r="Q65" s="121"/>
      <c r="R65" s="122"/>
      <c r="S65" s="122"/>
      <c r="T65" s="122"/>
      <c r="U65" s="123"/>
      <c r="V65" s="124"/>
      <c r="W65" s="125"/>
      <c r="X65" s="126"/>
      <c r="Y65" s="126"/>
      <c r="Z65" s="126"/>
      <c r="AA65" s="126" t="s">
        <v>68</v>
      </c>
      <c r="AB65" s="126"/>
      <c r="AC65" s="126"/>
      <c r="AD65" s="126"/>
      <c r="AE65" s="127"/>
      <c r="AF65" s="128" t="s">
        <v>74</v>
      </c>
      <c r="AG65" s="129"/>
      <c r="AH65" s="130">
        <f t="shared" si="7"/>
        <v>11</v>
      </c>
      <c r="AI65" s="131">
        <f t="shared" si="8"/>
        <v>2</v>
      </c>
      <c r="AJ65" s="131">
        <f t="shared" si="9"/>
        <v>13</v>
      </c>
      <c r="AK65" s="131">
        <v>0</v>
      </c>
      <c r="AL65" s="132">
        <f t="shared" si="10"/>
        <v>13</v>
      </c>
      <c r="AM65" s="133">
        <v>11</v>
      </c>
      <c r="AN65" s="134">
        <v>0</v>
      </c>
      <c r="AO65" s="135">
        <v>0</v>
      </c>
      <c r="AP65" s="136">
        <v>0</v>
      </c>
      <c r="AQ65" s="136">
        <v>0</v>
      </c>
      <c r="AR65" s="136">
        <v>0</v>
      </c>
      <c r="AS65" s="137">
        <v>2</v>
      </c>
      <c r="AT65" s="138">
        <v>0</v>
      </c>
      <c r="AU65" s="139">
        <v>0</v>
      </c>
      <c r="AV65" s="139">
        <v>0</v>
      </c>
      <c r="AW65" s="139">
        <v>0</v>
      </c>
      <c r="AX65" s="140">
        <v>0</v>
      </c>
      <c r="AZ65" s="66"/>
      <c r="BA65" s="66"/>
      <c r="BB65" s="4" t="str">
        <f t="shared" si="11"/>
        <v>MÁ</v>
      </c>
      <c r="BC65" s="105">
        <f t="shared" si="3"/>
        <v>4</v>
      </c>
      <c r="BD65" s="105">
        <f t="shared" si="12"/>
        <v>1</v>
      </c>
      <c r="BE65" s="105">
        <f t="shared" si="13"/>
        <v>0</v>
      </c>
      <c r="BF65" s="105">
        <f t="shared" si="14"/>
        <v>2</v>
      </c>
      <c r="BG65" s="105"/>
      <c r="BH65" s="106">
        <f t="shared" si="15"/>
        <v>2</v>
      </c>
      <c r="BI65" s="107"/>
      <c r="BJ65" s="106"/>
      <c r="BK65" s="108">
        <f t="shared" si="16"/>
        <v>2000</v>
      </c>
      <c r="BL65" s="108">
        <f t="shared" si="17"/>
        <v>0</v>
      </c>
      <c r="BM65" s="106"/>
      <c r="BN65" s="106"/>
      <c r="BO65" s="106"/>
      <c r="BP65" s="106"/>
    </row>
    <row r="66" spans="1:68" ht="15.75" hidden="1" x14ac:dyDescent="0.25">
      <c r="A66" s="109">
        <v>58</v>
      </c>
      <c r="B66" s="183">
        <v>9</v>
      </c>
      <c r="C66" s="111" t="s">
        <v>135</v>
      </c>
      <c r="D66" s="112" t="s">
        <v>146</v>
      </c>
      <c r="E66" s="113"/>
      <c r="F66" s="114">
        <f t="shared" si="4"/>
        <v>2</v>
      </c>
      <c r="G66" s="116">
        <f t="shared" si="5"/>
        <v>0</v>
      </c>
      <c r="H66" s="116">
        <f t="shared" si="2"/>
        <v>0</v>
      </c>
      <c r="I66" s="117">
        <f t="shared" si="6"/>
        <v>2</v>
      </c>
      <c r="J66" s="118"/>
      <c r="K66" s="119"/>
      <c r="L66" s="119"/>
      <c r="M66" s="119"/>
      <c r="N66" s="120"/>
      <c r="O66" s="120"/>
      <c r="P66" s="120"/>
      <c r="Q66" s="121"/>
      <c r="R66" s="122"/>
      <c r="S66" s="122"/>
      <c r="T66" s="122"/>
      <c r="U66" s="123"/>
      <c r="V66" s="124"/>
      <c r="W66" s="125"/>
      <c r="X66" s="126" t="s">
        <v>74</v>
      </c>
      <c r="Y66" s="126"/>
      <c r="Z66" s="126"/>
      <c r="AA66" s="126" t="s">
        <v>69</v>
      </c>
      <c r="AB66" s="126"/>
      <c r="AC66" s="126"/>
      <c r="AD66" s="126"/>
      <c r="AE66" s="127"/>
      <c r="AF66" s="128"/>
      <c r="AG66" s="129"/>
      <c r="AH66" s="130">
        <f t="shared" si="7"/>
        <v>3</v>
      </c>
      <c r="AI66" s="131">
        <f t="shared" si="8"/>
        <v>0</v>
      </c>
      <c r="AJ66" s="131">
        <f t="shared" si="9"/>
        <v>3</v>
      </c>
      <c r="AK66" s="131">
        <v>0</v>
      </c>
      <c r="AL66" s="132">
        <f t="shared" si="10"/>
        <v>3</v>
      </c>
      <c r="AM66" s="133">
        <v>3</v>
      </c>
      <c r="AN66" s="134">
        <v>0</v>
      </c>
      <c r="AO66" s="135">
        <v>0</v>
      </c>
      <c r="AP66" s="136">
        <v>0</v>
      </c>
      <c r="AQ66" s="136">
        <v>0</v>
      </c>
      <c r="AR66" s="136">
        <v>0</v>
      </c>
      <c r="AS66" s="137">
        <v>0</v>
      </c>
      <c r="AT66" s="138">
        <v>0</v>
      </c>
      <c r="AU66" s="139">
        <v>0</v>
      </c>
      <c r="AV66" s="139">
        <v>0</v>
      </c>
      <c r="AW66" s="139">
        <v>0</v>
      </c>
      <c r="AX66" s="140">
        <v>0</v>
      </c>
      <c r="AZ66" s="66"/>
      <c r="BA66" s="66"/>
      <c r="BB66" s="4" t="str">
        <f t="shared" si="11"/>
        <v>NEMÁ</v>
      </c>
      <c r="BC66" s="105">
        <f t="shared" si="3"/>
        <v>4</v>
      </c>
      <c r="BD66" s="105">
        <f t="shared" si="12"/>
        <v>1</v>
      </c>
      <c r="BE66" s="105">
        <f t="shared" si="13"/>
        <v>0</v>
      </c>
      <c r="BF66" s="105">
        <f t="shared" si="14"/>
        <v>2</v>
      </c>
      <c r="BG66" s="105"/>
      <c r="BH66" s="106">
        <f t="shared" si="15"/>
        <v>0</v>
      </c>
      <c r="BI66" s="107"/>
      <c r="BJ66" s="106"/>
      <c r="BK66" s="108">
        <f t="shared" si="16"/>
        <v>2000</v>
      </c>
      <c r="BL66" s="108">
        <f t="shared" si="17"/>
        <v>0</v>
      </c>
      <c r="BM66" s="106"/>
      <c r="BN66" s="106"/>
      <c r="BO66" s="106"/>
      <c r="BP66" s="106"/>
    </row>
    <row r="67" spans="1:68" ht="15.75" hidden="1" x14ac:dyDescent="0.25">
      <c r="A67" s="109">
        <v>59</v>
      </c>
      <c r="B67" s="183">
        <v>10</v>
      </c>
      <c r="C67" s="111" t="s">
        <v>135</v>
      </c>
      <c r="D67" s="112" t="s">
        <v>147</v>
      </c>
      <c r="E67" s="113"/>
      <c r="F67" s="114">
        <f t="shared" si="4"/>
        <v>2</v>
      </c>
      <c r="G67" s="116">
        <f t="shared" si="5"/>
        <v>0</v>
      </c>
      <c r="H67" s="116">
        <f t="shared" si="2"/>
        <v>0</v>
      </c>
      <c r="I67" s="117">
        <f t="shared" si="6"/>
        <v>2</v>
      </c>
      <c r="J67" s="118"/>
      <c r="K67" s="119"/>
      <c r="L67" s="119"/>
      <c r="M67" s="119"/>
      <c r="N67" s="120"/>
      <c r="O67" s="120"/>
      <c r="P67" s="120"/>
      <c r="Q67" s="121"/>
      <c r="R67" s="122"/>
      <c r="S67" s="122"/>
      <c r="T67" s="122"/>
      <c r="U67" s="123"/>
      <c r="V67" s="124" t="s">
        <v>68</v>
      </c>
      <c r="W67" s="125"/>
      <c r="X67" s="126"/>
      <c r="Y67" s="126"/>
      <c r="Z67" s="126"/>
      <c r="AA67" s="126" t="s">
        <v>74</v>
      </c>
      <c r="AB67" s="126"/>
      <c r="AC67" s="126"/>
      <c r="AD67" s="126"/>
      <c r="AE67" s="127"/>
      <c r="AF67" s="128"/>
      <c r="AG67" s="129"/>
      <c r="AH67" s="130">
        <f t="shared" si="7"/>
        <v>10</v>
      </c>
      <c r="AI67" s="131">
        <f t="shared" si="8"/>
        <v>0</v>
      </c>
      <c r="AJ67" s="131">
        <f t="shared" si="9"/>
        <v>10</v>
      </c>
      <c r="AK67" s="131">
        <v>4</v>
      </c>
      <c r="AL67" s="132">
        <f t="shared" si="10"/>
        <v>14</v>
      </c>
      <c r="AM67" s="133">
        <v>8</v>
      </c>
      <c r="AN67" s="134">
        <v>2</v>
      </c>
      <c r="AO67" s="135">
        <v>0</v>
      </c>
      <c r="AP67" s="136">
        <v>0</v>
      </c>
      <c r="AQ67" s="136">
        <v>0</v>
      </c>
      <c r="AR67" s="136">
        <v>0</v>
      </c>
      <c r="AS67" s="137">
        <v>0</v>
      </c>
      <c r="AT67" s="138">
        <v>0</v>
      </c>
      <c r="AU67" s="139">
        <v>0</v>
      </c>
      <c r="AV67" s="139">
        <v>0</v>
      </c>
      <c r="AW67" s="139">
        <v>0</v>
      </c>
      <c r="AX67" s="140">
        <v>0</v>
      </c>
      <c r="AZ67" s="66"/>
      <c r="BA67" s="66"/>
      <c r="BB67" s="4" t="str">
        <f t="shared" si="11"/>
        <v>NEMÁ</v>
      </c>
      <c r="BC67" s="105">
        <f t="shared" si="3"/>
        <v>4</v>
      </c>
      <c r="BD67" s="105">
        <f t="shared" si="12"/>
        <v>1</v>
      </c>
      <c r="BE67" s="105">
        <f t="shared" si="13"/>
        <v>0</v>
      </c>
      <c r="BF67" s="105">
        <f t="shared" si="14"/>
        <v>2</v>
      </c>
      <c r="BG67" s="105"/>
      <c r="BH67" s="106">
        <f t="shared" si="15"/>
        <v>0</v>
      </c>
      <c r="BI67" s="107"/>
      <c r="BJ67" s="106"/>
      <c r="BK67" s="108">
        <f t="shared" si="16"/>
        <v>2000</v>
      </c>
      <c r="BL67" s="108">
        <f t="shared" si="17"/>
        <v>0</v>
      </c>
      <c r="BM67" s="106"/>
      <c r="BN67" s="106"/>
      <c r="BO67" s="106"/>
      <c r="BP67" s="106"/>
    </row>
    <row r="68" spans="1:68" ht="15.75" hidden="1" x14ac:dyDescent="0.25">
      <c r="A68" s="109">
        <v>60</v>
      </c>
      <c r="B68" s="183">
        <v>11</v>
      </c>
      <c r="C68" s="111" t="s">
        <v>135</v>
      </c>
      <c r="D68" s="112" t="s">
        <v>148</v>
      </c>
      <c r="E68" s="113"/>
      <c r="F68" s="114">
        <f t="shared" si="4"/>
        <v>1</v>
      </c>
      <c r="G68" s="115">
        <f t="shared" si="5"/>
        <v>0</v>
      </c>
      <c r="H68" s="116">
        <f t="shared" si="2"/>
        <v>0</v>
      </c>
      <c r="I68" s="117">
        <f t="shared" si="6"/>
        <v>1</v>
      </c>
      <c r="J68" s="118"/>
      <c r="K68" s="119"/>
      <c r="L68" s="119"/>
      <c r="M68" s="119"/>
      <c r="N68" s="120"/>
      <c r="O68" s="120"/>
      <c r="P68" s="120"/>
      <c r="Q68" s="121"/>
      <c r="R68" s="122"/>
      <c r="S68" s="122"/>
      <c r="T68" s="122"/>
      <c r="U68" s="123"/>
      <c r="V68" s="124"/>
      <c r="W68" s="125"/>
      <c r="X68" s="126"/>
      <c r="Y68" s="126"/>
      <c r="Z68" s="126"/>
      <c r="AA68" s="126" t="s">
        <v>68</v>
      </c>
      <c r="AB68" s="126"/>
      <c r="AC68" s="126"/>
      <c r="AD68" s="126"/>
      <c r="AE68" s="127"/>
      <c r="AF68" s="128"/>
      <c r="AG68" s="129"/>
      <c r="AH68" s="130">
        <f t="shared" si="7"/>
        <v>5</v>
      </c>
      <c r="AI68" s="131">
        <f t="shared" si="8"/>
        <v>0</v>
      </c>
      <c r="AJ68" s="131">
        <f t="shared" si="9"/>
        <v>5</v>
      </c>
      <c r="AK68" s="131">
        <v>0</v>
      </c>
      <c r="AL68" s="132">
        <f t="shared" si="10"/>
        <v>5</v>
      </c>
      <c r="AM68" s="133">
        <v>5</v>
      </c>
      <c r="AN68" s="134">
        <v>0</v>
      </c>
      <c r="AO68" s="135">
        <v>0</v>
      </c>
      <c r="AP68" s="136">
        <v>0</v>
      </c>
      <c r="AQ68" s="136">
        <v>0</v>
      </c>
      <c r="AR68" s="136">
        <v>0</v>
      </c>
      <c r="AS68" s="137">
        <v>0</v>
      </c>
      <c r="AT68" s="138">
        <v>0</v>
      </c>
      <c r="AU68" s="139">
        <v>0</v>
      </c>
      <c r="AV68" s="139">
        <v>0</v>
      </c>
      <c r="AW68" s="139">
        <v>0</v>
      </c>
      <c r="AX68" s="140">
        <v>0</v>
      </c>
      <c r="AZ68" s="66"/>
      <c r="BA68" s="66"/>
      <c r="BB68" s="4" t="str">
        <f t="shared" si="11"/>
        <v>NEMÁ</v>
      </c>
      <c r="BC68" s="105">
        <f t="shared" si="3"/>
        <v>4</v>
      </c>
      <c r="BD68" s="105">
        <f t="shared" si="12"/>
        <v>1</v>
      </c>
      <c r="BE68" s="105">
        <f t="shared" si="13"/>
        <v>0</v>
      </c>
      <c r="BF68" s="105">
        <f t="shared" si="14"/>
        <v>1</v>
      </c>
      <c r="BG68" s="105"/>
      <c r="BH68" s="106">
        <f t="shared" si="15"/>
        <v>0</v>
      </c>
      <c r="BI68" s="107"/>
      <c r="BJ68" s="106"/>
      <c r="BK68" s="108">
        <f t="shared" si="16"/>
        <v>2000</v>
      </c>
      <c r="BL68" s="108">
        <f t="shared" si="17"/>
        <v>0</v>
      </c>
      <c r="BM68" s="106"/>
      <c r="BN68" s="106"/>
      <c r="BO68" s="106"/>
      <c r="BP68" s="106"/>
    </row>
    <row r="69" spans="1:68" ht="15.75" hidden="1" x14ac:dyDescent="0.25">
      <c r="A69" s="109">
        <v>61</v>
      </c>
      <c r="B69" s="183">
        <v>12</v>
      </c>
      <c r="C69" s="111" t="s">
        <v>135</v>
      </c>
      <c r="D69" s="112" t="s">
        <v>149</v>
      </c>
      <c r="E69" s="113"/>
      <c r="F69" s="114">
        <f t="shared" si="4"/>
        <v>2</v>
      </c>
      <c r="G69" s="115">
        <f t="shared" si="5"/>
        <v>0</v>
      </c>
      <c r="H69" s="116">
        <f t="shared" si="2"/>
        <v>0</v>
      </c>
      <c r="I69" s="117">
        <f t="shared" si="6"/>
        <v>2</v>
      </c>
      <c r="J69" s="118"/>
      <c r="K69" s="119"/>
      <c r="L69" s="119"/>
      <c r="M69" s="119"/>
      <c r="N69" s="120"/>
      <c r="O69" s="120"/>
      <c r="P69" s="120"/>
      <c r="Q69" s="121"/>
      <c r="R69" s="122"/>
      <c r="S69" s="122"/>
      <c r="T69" s="122"/>
      <c r="U69" s="123"/>
      <c r="V69" s="124" t="s">
        <v>68</v>
      </c>
      <c r="W69" s="125"/>
      <c r="X69" s="126"/>
      <c r="Y69" s="126"/>
      <c r="Z69" s="126"/>
      <c r="AA69" s="126"/>
      <c r="AB69" s="126"/>
      <c r="AC69" s="126"/>
      <c r="AD69" s="126" t="s">
        <v>74</v>
      </c>
      <c r="AE69" s="127"/>
      <c r="AF69" s="128"/>
      <c r="AG69" s="129"/>
      <c r="AH69" s="130">
        <f t="shared" si="7"/>
        <v>13</v>
      </c>
      <c r="AI69" s="131">
        <f t="shared" si="8"/>
        <v>5</v>
      </c>
      <c r="AJ69" s="131">
        <f t="shared" si="9"/>
        <v>18</v>
      </c>
      <c r="AK69" s="131">
        <v>6</v>
      </c>
      <c r="AL69" s="132">
        <f t="shared" si="10"/>
        <v>24</v>
      </c>
      <c r="AM69" s="133">
        <v>12</v>
      </c>
      <c r="AN69" s="134">
        <v>1</v>
      </c>
      <c r="AO69" s="135">
        <v>0</v>
      </c>
      <c r="AP69" s="136">
        <v>0</v>
      </c>
      <c r="AQ69" s="136">
        <v>4</v>
      </c>
      <c r="AR69" s="136">
        <v>0</v>
      </c>
      <c r="AS69" s="137">
        <v>0</v>
      </c>
      <c r="AT69" s="138">
        <v>0</v>
      </c>
      <c r="AU69" s="139">
        <v>0</v>
      </c>
      <c r="AV69" s="139">
        <v>1</v>
      </c>
      <c r="AW69" s="139">
        <v>0</v>
      </c>
      <c r="AX69" s="140">
        <v>0</v>
      </c>
      <c r="AZ69" s="66"/>
      <c r="BA69" s="66"/>
      <c r="BB69" s="4" t="str">
        <f t="shared" si="11"/>
        <v>MÁ</v>
      </c>
      <c r="BC69" s="105">
        <f t="shared" si="3"/>
        <v>4</v>
      </c>
      <c r="BD69" s="105">
        <f t="shared" si="12"/>
        <v>1</v>
      </c>
      <c r="BE69" s="105">
        <f t="shared" si="13"/>
        <v>0</v>
      </c>
      <c r="BF69" s="105">
        <f t="shared" si="14"/>
        <v>2</v>
      </c>
      <c r="BG69" s="105"/>
      <c r="BH69" s="106">
        <f t="shared" si="15"/>
        <v>5</v>
      </c>
      <c r="BI69" s="107"/>
      <c r="BJ69" s="106"/>
      <c r="BK69" s="108">
        <f t="shared" si="16"/>
        <v>2000</v>
      </c>
      <c r="BL69" s="108">
        <f t="shared" si="17"/>
        <v>0</v>
      </c>
      <c r="BM69" s="106"/>
      <c r="BN69" s="106"/>
      <c r="BO69" s="106"/>
      <c r="BP69" s="106"/>
    </row>
    <row r="70" spans="1:68" ht="15.75" hidden="1" x14ac:dyDescent="0.25">
      <c r="A70" s="109">
        <v>62</v>
      </c>
      <c r="B70" s="183">
        <v>13</v>
      </c>
      <c r="C70" s="111" t="s">
        <v>135</v>
      </c>
      <c r="D70" s="150" t="s">
        <v>150</v>
      </c>
      <c r="E70" s="113"/>
      <c r="F70" s="114">
        <f t="shared" ref="F70:F109" si="18">SUM(G70:I70)</f>
        <v>11</v>
      </c>
      <c r="G70" s="115">
        <f t="shared" si="5"/>
        <v>4</v>
      </c>
      <c r="H70" s="116">
        <f t="shared" si="2"/>
        <v>2</v>
      </c>
      <c r="I70" s="117">
        <f t="shared" si="6"/>
        <v>5</v>
      </c>
      <c r="J70" s="118" t="s">
        <v>68</v>
      </c>
      <c r="K70" s="119" t="s">
        <v>74</v>
      </c>
      <c r="L70" s="119" t="s">
        <v>69</v>
      </c>
      <c r="M70" s="119"/>
      <c r="N70" s="120"/>
      <c r="O70" s="120"/>
      <c r="P70" s="120" t="s">
        <v>68</v>
      </c>
      <c r="Q70" s="121" t="s">
        <v>70</v>
      </c>
      <c r="R70" s="122"/>
      <c r="S70" s="122" t="s">
        <v>71</v>
      </c>
      <c r="T70" s="122"/>
      <c r="U70" s="123"/>
      <c r="V70" s="124" t="s">
        <v>72</v>
      </c>
      <c r="W70" s="125"/>
      <c r="X70" s="126" t="s">
        <v>151</v>
      </c>
      <c r="Y70" s="126"/>
      <c r="Z70" s="126"/>
      <c r="AA70" s="126" t="s">
        <v>152</v>
      </c>
      <c r="AB70" s="126"/>
      <c r="AC70" s="126"/>
      <c r="AD70" s="126" t="s">
        <v>153</v>
      </c>
      <c r="AE70" s="127"/>
      <c r="AF70" s="128" t="s">
        <v>154</v>
      </c>
      <c r="AG70" s="129"/>
      <c r="AH70" s="130">
        <f t="shared" si="7"/>
        <v>24</v>
      </c>
      <c r="AI70" s="131">
        <f t="shared" si="8"/>
        <v>33</v>
      </c>
      <c r="AJ70" s="131">
        <f t="shared" si="9"/>
        <v>57</v>
      </c>
      <c r="AK70" s="131">
        <v>3</v>
      </c>
      <c r="AL70" s="132">
        <f t="shared" si="10"/>
        <v>60</v>
      </c>
      <c r="AM70" s="133">
        <v>18</v>
      </c>
      <c r="AN70" s="134">
        <v>3</v>
      </c>
      <c r="AO70" s="135">
        <v>3</v>
      </c>
      <c r="AP70" s="136">
        <v>3</v>
      </c>
      <c r="AQ70" s="136">
        <v>14</v>
      </c>
      <c r="AR70" s="136">
        <v>1</v>
      </c>
      <c r="AS70" s="137">
        <v>6</v>
      </c>
      <c r="AT70" s="138">
        <v>0</v>
      </c>
      <c r="AU70" s="139">
        <v>6</v>
      </c>
      <c r="AV70" s="139">
        <v>2</v>
      </c>
      <c r="AW70" s="139">
        <v>1</v>
      </c>
      <c r="AX70" s="140">
        <v>0</v>
      </c>
      <c r="AY70" s="142" t="s">
        <v>76</v>
      </c>
      <c r="AZ70" s="66"/>
      <c r="BA70" s="66"/>
      <c r="BB70" s="4" t="str">
        <f t="shared" si="11"/>
        <v>MÁ</v>
      </c>
      <c r="BC70" s="104">
        <f t="shared" si="3"/>
        <v>8</v>
      </c>
      <c r="BD70" s="105">
        <f t="shared" si="12"/>
        <v>0</v>
      </c>
      <c r="BE70" s="105">
        <f t="shared" si="13"/>
        <v>11</v>
      </c>
      <c r="BF70" s="105">
        <f t="shared" si="14"/>
        <v>0</v>
      </c>
      <c r="BG70" s="105"/>
      <c r="BH70" s="106">
        <f t="shared" si="15"/>
        <v>33</v>
      </c>
      <c r="BI70" s="143">
        <v>8</v>
      </c>
      <c r="BJ70" s="106"/>
      <c r="BK70" s="108">
        <f t="shared" si="16"/>
        <v>0</v>
      </c>
      <c r="BL70" s="108">
        <f t="shared" si="17"/>
        <v>0</v>
      </c>
      <c r="BM70" s="145" t="s">
        <v>155</v>
      </c>
      <c r="BN70" s="106"/>
      <c r="BO70" s="106"/>
      <c r="BP70" s="106"/>
    </row>
    <row r="71" spans="1:68" ht="15.75" hidden="1" x14ac:dyDescent="0.25">
      <c r="A71" s="109">
        <v>63</v>
      </c>
      <c r="B71" s="183">
        <v>14</v>
      </c>
      <c r="C71" s="111" t="s">
        <v>135</v>
      </c>
      <c r="D71" s="112" t="s">
        <v>156</v>
      </c>
      <c r="E71" s="113"/>
      <c r="F71" s="114">
        <f t="shared" si="18"/>
        <v>0</v>
      </c>
      <c r="G71" s="115">
        <f t="shared" si="5"/>
        <v>0</v>
      </c>
      <c r="H71" s="116">
        <f t="shared" ref="H71:H109" si="19">COUNTA(Q71:U71)</f>
        <v>0</v>
      </c>
      <c r="I71" s="117">
        <f t="shared" si="6"/>
        <v>0</v>
      </c>
      <c r="J71" s="118"/>
      <c r="K71" s="119"/>
      <c r="L71" s="119"/>
      <c r="M71" s="119"/>
      <c r="N71" s="120"/>
      <c r="O71" s="120"/>
      <c r="P71" s="120"/>
      <c r="Q71" s="121"/>
      <c r="R71" s="122"/>
      <c r="S71" s="122"/>
      <c r="T71" s="122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7"/>
      <c r="AF71" s="128"/>
      <c r="AG71" s="129"/>
      <c r="AH71" s="130">
        <f t="shared" ref="AH71:AH109" si="20">SUM(AM71+AN71+AO71+AT71)</f>
        <v>0</v>
      </c>
      <c r="AI71" s="131">
        <f t="shared" ref="AI71:AI109" si="21">SUM(AP71+AQ71+AR71+AS71+AU71+AV71+AW71+AX71)</f>
        <v>0</v>
      </c>
      <c r="AJ71" s="131">
        <f t="shared" si="9"/>
        <v>0</v>
      </c>
      <c r="AK71" s="131">
        <v>1</v>
      </c>
      <c r="AL71" s="132">
        <f t="shared" si="10"/>
        <v>1</v>
      </c>
      <c r="AM71" s="133">
        <v>0</v>
      </c>
      <c r="AN71" s="134">
        <v>0</v>
      </c>
      <c r="AO71" s="135">
        <v>0</v>
      </c>
      <c r="AP71" s="136">
        <v>0</v>
      </c>
      <c r="AQ71" s="136">
        <v>0</v>
      </c>
      <c r="AR71" s="136">
        <v>0</v>
      </c>
      <c r="AS71" s="137">
        <v>0</v>
      </c>
      <c r="AT71" s="138">
        <v>0</v>
      </c>
      <c r="AU71" s="139">
        <v>0</v>
      </c>
      <c r="AV71" s="139">
        <v>0</v>
      </c>
      <c r="AW71" s="139">
        <v>0</v>
      </c>
      <c r="AX71" s="140">
        <v>0</v>
      </c>
      <c r="AY71" s="5"/>
      <c r="AZ71" s="66"/>
      <c r="BA71" s="66"/>
      <c r="BB71" s="4" t="str">
        <f t="shared" si="11"/>
        <v>NEMÁ</v>
      </c>
      <c r="BC71" s="105">
        <f t="shared" ref="BC71:BC109" si="22">IF(+F71&gt;0,IF(F71&gt;4,8,4),0)</f>
        <v>0</v>
      </c>
      <c r="BD71" s="105">
        <f t="shared" si="12"/>
        <v>0</v>
      </c>
      <c r="BE71" s="105">
        <f t="shared" si="13"/>
        <v>0</v>
      </c>
      <c r="BF71" s="105">
        <f t="shared" si="14"/>
        <v>0</v>
      </c>
      <c r="BG71" s="105"/>
      <c r="BH71" s="106">
        <f t="shared" si="15"/>
        <v>0</v>
      </c>
      <c r="BI71" s="107"/>
      <c r="BJ71" s="106"/>
      <c r="BK71" s="108">
        <f t="shared" si="16"/>
        <v>0</v>
      </c>
      <c r="BL71" s="108">
        <f t="shared" si="17"/>
        <v>0</v>
      </c>
      <c r="BM71" s="106"/>
      <c r="BN71" s="106"/>
      <c r="BO71" s="106"/>
      <c r="BP71" s="106"/>
    </row>
    <row r="72" spans="1:68" ht="15.75" x14ac:dyDescent="0.25">
      <c r="A72" s="109">
        <v>64</v>
      </c>
      <c r="B72" s="183">
        <v>15</v>
      </c>
      <c r="C72" s="111" t="s">
        <v>135</v>
      </c>
      <c r="D72" s="141" t="s">
        <v>157</v>
      </c>
      <c r="E72" s="113"/>
      <c r="F72" s="114">
        <f t="shared" si="18"/>
        <v>6</v>
      </c>
      <c r="G72" s="115">
        <f t="shared" ref="G72:G109" si="23">COUNTA(J72:P72)</f>
        <v>0</v>
      </c>
      <c r="H72" s="116">
        <f t="shared" si="19"/>
        <v>1</v>
      </c>
      <c r="I72" s="117">
        <f t="shared" ref="I72:I109" si="24">COUNTA(V72:AG72)</f>
        <v>5</v>
      </c>
      <c r="J72" s="118"/>
      <c r="K72" s="119"/>
      <c r="L72" s="119"/>
      <c r="M72" s="119"/>
      <c r="N72" s="120"/>
      <c r="O72" s="120"/>
      <c r="P72" s="120"/>
      <c r="Q72" s="121"/>
      <c r="R72" s="122"/>
      <c r="S72" s="122"/>
      <c r="T72" s="122"/>
      <c r="U72" s="123" t="s">
        <v>68</v>
      </c>
      <c r="V72" s="124" t="s">
        <v>74</v>
      </c>
      <c r="W72" s="125"/>
      <c r="X72" s="126" t="s">
        <v>69</v>
      </c>
      <c r="Y72" s="126"/>
      <c r="Z72" s="126"/>
      <c r="AA72" s="126" t="s">
        <v>70</v>
      </c>
      <c r="AB72" s="126"/>
      <c r="AC72" s="126"/>
      <c r="AD72" s="126" t="s">
        <v>71</v>
      </c>
      <c r="AE72" s="127"/>
      <c r="AF72" s="128" t="s">
        <v>72</v>
      </c>
      <c r="AG72" s="129"/>
      <c r="AH72" s="130">
        <f t="shared" si="20"/>
        <v>23</v>
      </c>
      <c r="AI72" s="131">
        <f t="shared" si="21"/>
        <v>9</v>
      </c>
      <c r="AJ72" s="131">
        <f t="shared" ref="AJ72:AJ109" si="25">+AH72+AI72</f>
        <v>32</v>
      </c>
      <c r="AK72" s="131">
        <v>0</v>
      </c>
      <c r="AL72" s="132">
        <f t="shared" ref="AL72:AL109" si="26">+AJ72+AK72</f>
        <v>32</v>
      </c>
      <c r="AM72" s="133">
        <v>22</v>
      </c>
      <c r="AN72" s="134">
        <v>1</v>
      </c>
      <c r="AO72" s="135">
        <v>0</v>
      </c>
      <c r="AP72" s="136">
        <v>0</v>
      </c>
      <c r="AQ72" s="136">
        <v>1</v>
      </c>
      <c r="AR72" s="136">
        <v>0</v>
      </c>
      <c r="AS72" s="137">
        <v>7</v>
      </c>
      <c r="AT72" s="138">
        <v>0</v>
      </c>
      <c r="AU72" s="139">
        <v>1</v>
      </c>
      <c r="AV72" s="139">
        <v>0</v>
      </c>
      <c r="AW72" s="139">
        <v>0</v>
      </c>
      <c r="AX72" s="140">
        <v>0</v>
      </c>
      <c r="AY72" s="142" t="s">
        <v>76</v>
      </c>
      <c r="AZ72" s="66"/>
      <c r="BA72" s="66"/>
      <c r="BB72" s="66" t="str">
        <f t="shared" ref="BB72:BB109" si="27">IF(AI72&gt;0,"MÁ","NEMÁ")</f>
        <v>MÁ</v>
      </c>
      <c r="BC72" s="149">
        <v>6</v>
      </c>
      <c r="BD72" s="105">
        <f t="shared" ref="BD72:BD109" si="28">IF(BI72&gt;=BC72,0,1)</f>
        <v>1</v>
      </c>
      <c r="BE72" s="105">
        <f t="shared" ref="BE72:BE109" si="29">IF(G72&gt;0,+G72+H72+I72,0)</f>
        <v>0</v>
      </c>
      <c r="BF72" s="105">
        <f t="shared" ref="BF72:BF109" si="30">IF(BE72&gt;0,0,+H72+I72)</f>
        <v>6</v>
      </c>
      <c r="BG72" s="105"/>
      <c r="BH72" s="106">
        <f t="shared" ref="BH72:BH109" si="31">+AI72</f>
        <v>9</v>
      </c>
      <c r="BI72" s="143">
        <v>4</v>
      </c>
      <c r="BJ72" s="106"/>
      <c r="BK72" s="144">
        <f t="shared" ref="BK72:BK109" si="32">(IF(DG72&gt;=BC72,0,(BC72-BI72)*500))*IF(BF72&gt;0,1,0)</f>
        <v>1000</v>
      </c>
      <c r="BL72" s="108">
        <f t="shared" ref="BL72:BL109" si="33">(IF(DG72&gt;=BC72,0,(BC72-BI72)*500))*IF(BE72&gt;0,1,0)</f>
        <v>0</v>
      </c>
      <c r="BM72" s="145" t="s">
        <v>158</v>
      </c>
      <c r="BN72" s="106"/>
      <c r="BO72" s="106"/>
      <c r="BP72" s="106"/>
    </row>
    <row r="73" spans="1:68" ht="15.75" x14ac:dyDescent="0.25">
      <c r="A73" s="109">
        <v>65</v>
      </c>
      <c r="B73" s="183">
        <v>16</v>
      </c>
      <c r="C73" s="111" t="s">
        <v>135</v>
      </c>
      <c r="D73" s="141" t="s">
        <v>159</v>
      </c>
      <c r="E73" s="113"/>
      <c r="F73" s="114">
        <f t="shared" si="18"/>
        <v>5</v>
      </c>
      <c r="G73" s="115">
        <f t="shared" si="23"/>
        <v>0</v>
      </c>
      <c r="H73" s="116">
        <f t="shared" si="19"/>
        <v>1</v>
      </c>
      <c r="I73" s="117">
        <f t="shared" si="24"/>
        <v>4</v>
      </c>
      <c r="J73" s="118"/>
      <c r="K73" s="119"/>
      <c r="L73" s="119"/>
      <c r="M73" s="119"/>
      <c r="N73" s="120"/>
      <c r="O73" s="120"/>
      <c r="P73" s="120"/>
      <c r="Q73" s="121"/>
      <c r="R73" s="122"/>
      <c r="S73" s="122"/>
      <c r="T73" s="122"/>
      <c r="U73" s="123" t="s">
        <v>68</v>
      </c>
      <c r="V73" s="124" t="s">
        <v>74</v>
      </c>
      <c r="W73" s="125"/>
      <c r="X73" s="126" t="s">
        <v>69</v>
      </c>
      <c r="Y73" s="126"/>
      <c r="Z73" s="126"/>
      <c r="AA73" s="126" t="s">
        <v>70</v>
      </c>
      <c r="AB73" s="126"/>
      <c r="AC73" s="126"/>
      <c r="AD73" s="126"/>
      <c r="AE73" s="127"/>
      <c r="AF73" s="128" t="s">
        <v>71</v>
      </c>
      <c r="AG73" s="129"/>
      <c r="AH73" s="130">
        <f t="shared" si="20"/>
        <v>23</v>
      </c>
      <c r="AI73" s="131">
        <f t="shared" si="21"/>
        <v>0</v>
      </c>
      <c r="AJ73" s="131">
        <f t="shared" si="25"/>
        <v>23</v>
      </c>
      <c r="AK73" s="131">
        <v>0</v>
      </c>
      <c r="AL73" s="132">
        <f t="shared" si="26"/>
        <v>23</v>
      </c>
      <c r="AM73" s="133">
        <v>23</v>
      </c>
      <c r="AN73" s="134">
        <v>0</v>
      </c>
      <c r="AO73" s="135">
        <v>0</v>
      </c>
      <c r="AP73" s="136">
        <v>0</v>
      </c>
      <c r="AQ73" s="136">
        <v>0</v>
      </c>
      <c r="AR73" s="136">
        <v>0</v>
      </c>
      <c r="AS73" s="137">
        <v>0</v>
      </c>
      <c r="AT73" s="138">
        <v>0</v>
      </c>
      <c r="AU73" s="139">
        <v>0</v>
      </c>
      <c r="AV73" s="139">
        <v>0</v>
      </c>
      <c r="AW73" s="139">
        <v>0</v>
      </c>
      <c r="AX73" s="140">
        <v>0</v>
      </c>
      <c r="AY73" s="142" t="s">
        <v>76</v>
      </c>
      <c r="AZ73" s="66"/>
      <c r="BA73" s="66"/>
      <c r="BB73" s="66" t="str">
        <f t="shared" si="27"/>
        <v>NEMÁ</v>
      </c>
      <c r="BC73" s="105">
        <f t="shared" si="22"/>
        <v>8</v>
      </c>
      <c r="BD73" s="105">
        <f t="shared" si="28"/>
        <v>1</v>
      </c>
      <c r="BE73" s="105">
        <f t="shared" si="29"/>
        <v>0</v>
      </c>
      <c r="BF73" s="105">
        <f t="shared" si="30"/>
        <v>5</v>
      </c>
      <c r="BG73" s="105"/>
      <c r="BH73" s="106">
        <f t="shared" si="31"/>
        <v>0</v>
      </c>
      <c r="BI73" s="143">
        <v>0</v>
      </c>
      <c r="BJ73" s="106"/>
      <c r="BK73" s="144">
        <f t="shared" si="32"/>
        <v>4000</v>
      </c>
      <c r="BL73" s="108">
        <f t="shared" si="33"/>
        <v>0</v>
      </c>
      <c r="BM73" s="145" t="s">
        <v>84</v>
      </c>
      <c r="BN73" s="106"/>
      <c r="BO73" s="106"/>
      <c r="BP73" s="106"/>
    </row>
    <row r="74" spans="1:68" ht="15.75" x14ac:dyDescent="0.25">
      <c r="A74" s="109">
        <v>66</v>
      </c>
      <c r="B74" s="183">
        <v>17</v>
      </c>
      <c r="C74" s="111" t="s">
        <v>135</v>
      </c>
      <c r="D74" s="141" t="s">
        <v>160</v>
      </c>
      <c r="E74" s="113"/>
      <c r="F74" s="114">
        <f t="shared" si="18"/>
        <v>2</v>
      </c>
      <c r="G74" s="115">
        <f t="shared" si="23"/>
        <v>0</v>
      </c>
      <c r="H74" s="116">
        <f t="shared" si="19"/>
        <v>1</v>
      </c>
      <c r="I74" s="117">
        <f t="shared" si="24"/>
        <v>1</v>
      </c>
      <c r="J74" s="118"/>
      <c r="K74" s="119"/>
      <c r="L74" s="119"/>
      <c r="M74" s="119"/>
      <c r="N74" s="120"/>
      <c r="O74" s="120"/>
      <c r="P74" s="120"/>
      <c r="Q74" s="121"/>
      <c r="R74" s="122"/>
      <c r="S74" s="122"/>
      <c r="T74" s="122"/>
      <c r="U74" s="123" t="s">
        <v>68</v>
      </c>
      <c r="V74" s="124"/>
      <c r="W74" s="125"/>
      <c r="X74" s="126" t="s">
        <v>74</v>
      </c>
      <c r="Y74" s="126"/>
      <c r="Z74" s="126"/>
      <c r="AA74" s="126"/>
      <c r="AB74" s="126"/>
      <c r="AC74" s="126"/>
      <c r="AD74" s="126"/>
      <c r="AE74" s="127"/>
      <c r="AF74" s="128"/>
      <c r="AG74" s="129"/>
      <c r="AH74" s="130">
        <f t="shared" si="20"/>
        <v>11</v>
      </c>
      <c r="AI74" s="131">
        <f t="shared" si="21"/>
        <v>0</v>
      </c>
      <c r="AJ74" s="131">
        <f t="shared" si="25"/>
        <v>11</v>
      </c>
      <c r="AK74" s="131">
        <v>0</v>
      </c>
      <c r="AL74" s="132">
        <f t="shared" si="26"/>
        <v>11</v>
      </c>
      <c r="AM74" s="133">
        <v>10</v>
      </c>
      <c r="AN74" s="134">
        <v>1</v>
      </c>
      <c r="AO74" s="135">
        <v>0</v>
      </c>
      <c r="AP74" s="136">
        <v>0</v>
      </c>
      <c r="AQ74" s="136">
        <v>0</v>
      </c>
      <c r="AR74" s="136">
        <v>0</v>
      </c>
      <c r="AS74" s="137">
        <v>0</v>
      </c>
      <c r="AT74" s="138">
        <v>0</v>
      </c>
      <c r="AU74" s="139">
        <v>0</v>
      </c>
      <c r="AV74" s="139">
        <v>0</v>
      </c>
      <c r="AW74" s="139">
        <v>0</v>
      </c>
      <c r="AX74" s="140">
        <v>0</v>
      </c>
      <c r="AY74" s="142" t="s">
        <v>76</v>
      </c>
      <c r="AZ74" s="66"/>
      <c r="BA74" s="66"/>
      <c r="BB74" s="66" t="str">
        <f t="shared" si="27"/>
        <v>NEMÁ</v>
      </c>
      <c r="BC74" s="105">
        <f t="shared" si="22"/>
        <v>4</v>
      </c>
      <c r="BD74" s="105">
        <f t="shared" si="28"/>
        <v>1</v>
      </c>
      <c r="BE74" s="105">
        <f t="shared" si="29"/>
        <v>0</v>
      </c>
      <c r="BF74" s="105">
        <f t="shared" si="30"/>
        <v>2</v>
      </c>
      <c r="BG74" s="105"/>
      <c r="BH74" s="106">
        <f t="shared" si="31"/>
        <v>0</v>
      </c>
      <c r="BI74" s="143">
        <v>0</v>
      </c>
      <c r="BJ74" s="106"/>
      <c r="BK74" s="144">
        <f t="shared" si="32"/>
        <v>2000</v>
      </c>
      <c r="BL74" s="108">
        <f t="shared" si="33"/>
        <v>0</v>
      </c>
      <c r="BM74" s="145" t="s">
        <v>84</v>
      </c>
      <c r="BN74" s="106"/>
      <c r="BO74" s="106"/>
      <c r="BP74" s="106"/>
    </row>
    <row r="75" spans="1:68" ht="15.75" hidden="1" x14ac:dyDescent="0.25">
      <c r="A75" s="109">
        <v>67</v>
      </c>
      <c r="B75" s="183">
        <v>18</v>
      </c>
      <c r="C75" s="111" t="s">
        <v>135</v>
      </c>
      <c r="D75" s="112" t="s">
        <v>161</v>
      </c>
      <c r="E75" s="113"/>
      <c r="F75" s="114">
        <f t="shared" si="18"/>
        <v>2</v>
      </c>
      <c r="G75" s="115">
        <f t="shared" si="23"/>
        <v>0</v>
      </c>
      <c r="H75" s="116">
        <f t="shared" si="19"/>
        <v>0</v>
      </c>
      <c r="I75" s="117">
        <f t="shared" si="24"/>
        <v>2</v>
      </c>
      <c r="J75" s="118"/>
      <c r="K75" s="119"/>
      <c r="L75" s="119"/>
      <c r="M75" s="119"/>
      <c r="N75" s="120"/>
      <c r="O75" s="120"/>
      <c r="P75" s="120"/>
      <c r="Q75" s="121"/>
      <c r="R75" s="122"/>
      <c r="S75" s="122"/>
      <c r="T75" s="122"/>
      <c r="U75" s="123"/>
      <c r="V75" s="124"/>
      <c r="W75" s="125"/>
      <c r="X75" s="126" t="s">
        <v>68</v>
      </c>
      <c r="Y75" s="126"/>
      <c r="Z75" s="126"/>
      <c r="AA75" s="126" t="s">
        <v>74</v>
      </c>
      <c r="AB75" s="126"/>
      <c r="AC75" s="126"/>
      <c r="AD75" s="126"/>
      <c r="AE75" s="127"/>
      <c r="AF75" s="128"/>
      <c r="AG75" s="129"/>
      <c r="AH75" s="130">
        <f t="shared" si="20"/>
        <v>11</v>
      </c>
      <c r="AI75" s="131">
        <f t="shared" si="21"/>
        <v>0</v>
      </c>
      <c r="AJ75" s="131">
        <f t="shared" si="25"/>
        <v>11</v>
      </c>
      <c r="AK75" s="131">
        <v>0</v>
      </c>
      <c r="AL75" s="132">
        <f t="shared" si="26"/>
        <v>11</v>
      </c>
      <c r="AM75" s="133">
        <v>11</v>
      </c>
      <c r="AN75" s="134">
        <v>0</v>
      </c>
      <c r="AO75" s="135">
        <v>0</v>
      </c>
      <c r="AP75" s="136">
        <v>0</v>
      </c>
      <c r="AQ75" s="136">
        <v>0</v>
      </c>
      <c r="AR75" s="136">
        <v>0</v>
      </c>
      <c r="AS75" s="137">
        <v>0</v>
      </c>
      <c r="AT75" s="138">
        <v>0</v>
      </c>
      <c r="AU75" s="139">
        <v>0</v>
      </c>
      <c r="AV75" s="139">
        <v>0</v>
      </c>
      <c r="AW75" s="139">
        <v>0</v>
      </c>
      <c r="AX75" s="140">
        <v>0</v>
      </c>
      <c r="AZ75" s="66"/>
      <c r="BA75" s="66"/>
      <c r="BB75" s="4" t="str">
        <f t="shared" si="27"/>
        <v>NEMÁ</v>
      </c>
      <c r="BC75" s="105">
        <f t="shared" si="22"/>
        <v>4</v>
      </c>
      <c r="BD75" s="105">
        <f t="shared" si="28"/>
        <v>1</v>
      </c>
      <c r="BE75" s="105">
        <f t="shared" si="29"/>
        <v>0</v>
      </c>
      <c r="BF75" s="105">
        <f t="shared" si="30"/>
        <v>2</v>
      </c>
      <c r="BG75" s="105"/>
      <c r="BH75" s="106">
        <f t="shared" si="31"/>
        <v>0</v>
      </c>
      <c r="BI75" s="107"/>
      <c r="BJ75" s="106"/>
      <c r="BK75" s="108">
        <f t="shared" si="32"/>
        <v>2000</v>
      </c>
      <c r="BL75" s="108">
        <f t="shared" si="33"/>
        <v>0</v>
      </c>
      <c r="BM75" s="106"/>
      <c r="BN75" s="106"/>
      <c r="BO75" s="106"/>
      <c r="BP75" s="106"/>
    </row>
    <row r="76" spans="1:68" ht="15.75" x14ac:dyDescent="0.25">
      <c r="A76" s="109">
        <v>68</v>
      </c>
      <c r="B76" s="183">
        <v>19</v>
      </c>
      <c r="C76" s="111" t="s">
        <v>135</v>
      </c>
      <c r="D76" s="141" t="s">
        <v>162</v>
      </c>
      <c r="E76" s="113"/>
      <c r="F76" s="114">
        <f t="shared" si="18"/>
        <v>7</v>
      </c>
      <c r="G76" s="115">
        <f t="shared" si="23"/>
        <v>0</v>
      </c>
      <c r="H76" s="116">
        <f t="shared" si="19"/>
        <v>2</v>
      </c>
      <c r="I76" s="117">
        <f t="shared" si="24"/>
        <v>5</v>
      </c>
      <c r="J76" s="118"/>
      <c r="K76" s="119"/>
      <c r="L76" s="119"/>
      <c r="M76" s="119"/>
      <c r="N76" s="120"/>
      <c r="O76" s="120"/>
      <c r="P76" s="120"/>
      <c r="Q76" s="121" t="s">
        <v>68</v>
      </c>
      <c r="R76" s="122"/>
      <c r="S76" s="122"/>
      <c r="T76" s="122"/>
      <c r="U76" s="123" t="s">
        <v>74</v>
      </c>
      <c r="V76" s="124" t="s">
        <v>69</v>
      </c>
      <c r="W76" s="125"/>
      <c r="X76" s="126" t="s">
        <v>70</v>
      </c>
      <c r="Y76" s="126"/>
      <c r="Z76" s="126"/>
      <c r="AA76" s="126" t="s">
        <v>71</v>
      </c>
      <c r="AB76" s="126"/>
      <c r="AC76" s="126"/>
      <c r="AD76" s="126" t="s">
        <v>72</v>
      </c>
      <c r="AE76" s="127"/>
      <c r="AF76" s="128" t="s">
        <v>151</v>
      </c>
      <c r="AG76" s="129"/>
      <c r="AH76" s="130">
        <f t="shared" si="20"/>
        <v>28</v>
      </c>
      <c r="AI76" s="131">
        <f t="shared" si="21"/>
        <v>9</v>
      </c>
      <c r="AJ76" s="131">
        <f t="shared" si="25"/>
        <v>37</v>
      </c>
      <c r="AK76" s="131">
        <v>38</v>
      </c>
      <c r="AL76" s="132">
        <f t="shared" si="26"/>
        <v>75</v>
      </c>
      <c r="AM76" s="133">
        <v>26</v>
      </c>
      <c r="AN76" s="134">
        <v>0</v>
      </c>
      <c r="AO76" s="135">
        <v>1</v>
      </c>
      <c r="AP76" s="136">
        <v>1</v>
      </c>
      <c r="AQ76" s="136">
        <v>3</v>
      </c>
      <c r="AR76" s="136">
        <v>0</v>
      </c>
      <c r="AS76" s="137">
        <v>3</v>
      </c>
      <c r="AT76" s="138">
        <v>1</v>
      </c>
      <c r="AU76" s="139">
        <v>2</v>
      </c>
      <c r="AV76" s="139">
        <v>0</v>
      </c>
      <c r="AW76" s="139">
        <v>0</v>
      </c>
      <c r="AX76" s="140">
        <v>0</v>
      </c>
      <c r="AY76" s="142" t="s">
        <v>76</v>
      </c>
      <c r="AZ76" s="66"/>
      <c r="BA76" s="66"/>
      <c r="BB76" s="66" t="str">
        <f t="shared" si="27"/>
        <v>MÁ</v>
      </c>
      <c r="BC76" s="149">
        <v>7</v>
      </c>
      <c r="BD76" s="105">
        <f t="shared" si="28"/>
        <v>1</v>
      </c>
      <c r="BE76" s="105">
        <f t="shared" si="29"/>
        <v>0</v>
      </c>
      <c r="BF76" s="105">
        <f t="shared" si="30"/>
        <v>7</v>
      </c>
      <c r="BG76" s="105"/>
      <c r="BH76" s="106">
        <f t="shared" si="31"/>
        <v>9</v>
      </c>
      <c r="BI76" s="146">
        <v>5</v>
      </c>
      <c r="BJ76" s="106"/>
      <c r="BK76" s="147">
        <f t="shared" si="32"/>
        <v>1000</v>
      </c>
      <c r="BL76" s="108">
        <f t="shared" si="33"/>
        <v>0</v>
      </c>
      <c r="BM76" s="148" t="s">
        <v>207</v>
      </c>
      <c r="BN76" s="106"/>
      <c r="BO76" s="106"/>
      <c r="BP76" s="106"/>
    </row>
    <row r="77" spans="1:68" ht="15.75" hidden="1" x14ac:dyDescent="0.25">
      <c r="A77" s="109">
        <v>69</v>
      </c>
      <c r="B77" s="183">
        <v>20</v>
      </c>
      <c r="C77" s="111" t="s">
        <v>135</v>
      </c>
      <c r="D77" s="112" t="s">
        <v>163</v>
      </c>
      <c r="E77" s="113"/>
      <c r="F77" s="114">
        <f t="shared" si="18"/>
        <v>3</v>
      </c>
      <c r="G77" s="115">
        <f t="shared" si="23"/>
        <v>0</v>
      </c>
      <c r="H77" s="116">
        <f t="shared" si="19"/>
        <v>0</v>
      </c>
      <c r="I77" s="117">
        <f t="shared" si="24"/>
        <v>3</v>
      </c>
      <c r="J77" s="118"/>
      <c r="K77" s="119"/>
      <c r="L77" s="119"/>
      <c r="M77" s="119"/>
      <c r="N77" s="120"/>
      <c r="O77" s="120"/>
      <c r="P77" s="120"/>
      <c r="Q77" s="121"/>
      <c r="R77" s="122"/>
      <c r="S77" s="122"/>
      <c r="T77" s="122"/>
      <c r="U77" s="123"/>
      <c r="V77" s="124"/>
      <c r="W77" s="125"/>
      <c r="X77" s="126" t="s">
        <v>68</v>
      </c>
      <c r="Y77" s="126"/>
      <c r="Z77" s="126"/>
      <c r="AA77" s="126"/>
      <c r="AB77" s="126"/>
      <c r="AC77" s="126"/>
      <c r="AD77" s="126" t="s">
        <v>74</v>
      </c>
      <c r="AE77" s="127"/>
      <c r="AF77" s="128" t="s">
        <v>69</v>
      </c>
      <c r="AG77" s="129"/>
      <c r="AH77" s="130">
        <f t="shared" si="20"/>
        <v>7</v>
      </c>
      <c r="AI77" s="131">
        <f t="shared" si="21"/>
        <v>8</v>
      </c>
      <c r="AJ77" s="131">
        <f t="shared" si="25"/>
        <v>15</v>
      </c>
      <c r="AK77" s="131">
        <v>0</v>
      </c>
      <c r="AL77" s="132">
        <f t="shared" si="26"/>
        <v>15</v>
      </c>
      <c r="AM77" s="133">
        <v>3</v>
      </c>
      <c r="AN77" s="134">
        <v>1</v>
      </c>
      <c r="AO77" s="135">
        <v>3</v>
      </c>
      <c r="AP77" s="136">
        <v>0</v>
      </c>
      <c r="AQ77" s="136">
        <v>6</v>
      </c>
      <c r="AR77" s="136">
        <v>1</v>
      </c>
      <c r="AS77" s="137">
        <v>1</v>
      </c>
      <c r="AT77" s="138">
        <v>0</v>
      </c>
      <c r="AU77" s="139">
        <v>0</v>
      </c>
      <c r="AV77" s="139">
        <v>0</v>
      </c>
      <c r="AW77" s="139">
        <v>0</v>
      </c>
      <c r="AX77" s="140">
        <v>0</v>
      </c>
      <c r="AZ77" s="66"/>
      <c r="BA77" s="66"/>
      <c r="BB77" s="4" t="str">
        <f t="shared" si="27"/>
        <v>MÁ</v>
      </c>
      <c r="BC77" s="105">
        <f t="shared" si="22"/>
        <v>4</v>
      </c>
      <c r="BD77" s="105">
        <f t="shared" si="28"/>
        <v>1</v>
      </c>
      <c r="BE77" s="105">
        <f t="shared" si="29"/>
        <v>0</v>
      </c>
      <c r="BF77" s="105">
        <f t="shared" si="30"/>
        <v>3</v>
      </c>
      <c r="BG77" s="105"/>
      <c r="BH77" s="106">
        <f t="shared" si="31"/>
        <v>8</v>
      </c>
      <c r="BI77" s="107"/>
      <c r="BJ77" s="106"/>
      <c r="BK77" s="108">
        <f t="shared" si="32"/>
        <v>2000</v>
      </c>
      <c r="BL77" s="108">
        <f t="shared" si="33"/>
        <v>0</v>
      </c>
      <c r="BM77" s="106"/>
      <c r="BN77" s="106"/>
      <c r="BO77" s="106"/>
      <c r="BP77" s="106"/>
    </row>
    <row r="78" spans="1:68" ht="15.75" hidden="1" x14ac:dyDescent="0.25">
      <c r="A78" s="109">
        <v>70</v>
      </c>
      <c r="B78" s="183">
        <v>21</v>
      </c>
      <c r="C78" s="111" t="s">
        <v>135</v>
      </c>
      <c r="D78" s="112" t="s">
        <v>164</v>
      </c>
      <c r="E78" s="113"/>
      <c r="F78" s="114">
        <f t="shared" si="18"/>
        <v>1</v>
      </c>
      <c r="G78" s="115">
        <f t="shared" si="23"/>
        <v>0</v>
      </c>
      <c r="H78" s="116">
        <f t="shared" si="19"/>
        <v>0</v>
      </c>
      <c r="I78" s="117">
        <f t="shared" si="24"/>
        <v>1</v>
      </c>
      <c r="J78" s="118"/>
      <c r="K78" s="119"/>
      <c r="L78" s="119"/>
      <c r="M78" s="119"/>
      <c r="N78" s="120"/>
      <c r="O78" s="120"/>
      <c r="P78" s="120"/>
      <c r="Q78" s="121"/>
      <c r="R78" s="122"/>
      <c r="S78" s="122"/>
      <c r="T78" s="122"/>
      <c r="U78" s="123"/>
      <c r="V78" s="124"/>
      <c r="W78" s="125"/>
      <c r="X78" s="126"/>
      <c r="Y78" s="126"/>
      <c r="Z78" s="126"/>
      <c r="AA78" s="126" t="s">
        <v>68</v>
      </c>
      <c r="AB78" s="126"/>
      <c r="AC78" s="126"/>
      <c r="AD78" s="126"/>
      <c r="AE78" s="127"/>
      <c r="AF78" s="128"/>
      <c r="AG78" s="129"/>
      <c r="AH78" s="130">
        <f t="shared" si="20"/>
        <v>7</v>
      </c>
      <c r="AI78" s="131">
        <f t="shared" si="21"/>
        <v>0</v>
      </c>
      <c r="AJ78" s="131">
        <f t="shared" si="25"/>
        <v>7</v>
      </c>
      <c r="AK78" s="131">
        <v>1</v>
      </c>
      <c r="AL78" s="132">
        <f t="shared" si="26"/>
        <v>8</v>
      </c>
      <c r="AM78" s="133">
        <v>7</v>
      </c>
      <c r="AN78" s="134">
        <v>0</v>
      </c>
      <c r="AO78" s="135">
        <v>0</v>
      </c>
      <c r="AP78" s="136">
        <v>0</v>
      </c>
      <c r="AQ78" s="136">
        <v>0</v>
      </c>
      <c r="AR78" s="136">
        <v>0</v>
      </c>
      <c r="AS78" s="137">
        <v>0</v>
      </c>
      <c r="AT78" s="138">
        <v>0</v>
      </c>
      <c r="AU78" s="139">
        <v>0</v>
      </c>
      <c r="AV78" s="139">
        <v>0</v>
      </c>
      <c r="AW78" s="139">
        <v>0</v>
      </c>
      <c r="AX78" s="140">
        <v>0</v>
      </c>
      <c r="AZ78" s="66"/>
      <c r="BA78" s="66"/>
      <c r="BB78" s="4" t="str">
        <f t="shared" si="27"/>
        <v>NEMÁ</v>
      </c>
      <c r="BC78" s="105">
        <f t="shared" si="22"/>
        <v>4</v>
      </c>
      <c r="BD78" s="105">
        <f t="shared" si="28"/>
        <v>1</v>
      </c>
      <c r="BE78" s="105">
        <f t="shared" si="29"/>
        <v>0</v>
      </c>
      <c r="BF78" s="105">
        <f t="shared" si="30"/>
        <v>1</v>
      </c>
      <c r="BG78" s="105"/>
      <c r="BH78" s="106">
        <f t="shared" si="31"/>
        <v>0</v>
      </c>
      <c r="BI78" s="107"/>
      <c r="BJ78" s="106"/>
      <c r="BK78" s="108">
        <f t="shared" si="32"/>
        <v>2000</v>
      </c>
      <c r="BL78" s="108">
        <f t="shared" si="33"/>
        <v>0</v>
      </c>
      <c r="BM78" s="106"/>
      <c r="BN78" s="106"/>
      <c r="BO78" s="106"/>
      <c r="BP78" s="106"/>
    </row>
    <row r="79" spans="1:68" ht="15.75" hidden="1" x14ac:dyDescent="0.25">
      <c r="A79" s="109">
        <v>71</v>
      </c>
      <c r="B79" s="183">
        <v>22</v>
      </c>
      <c r="C79" s="111" t="s">
        <v>135</v>
      </c>
      <c r="D79" s="112" t="s">
        <v>165</v>
      </c>
      <c r="E79" s="113"/>
      <c r="F79" s="114">
        <f t="shared" si="18"/>
        <v>2</v>
      </c>
      <c r="G79" s="115">
        <f t="shared" si="23"/>
        <v>0</v>
      </c>
      <c r="H79" s="116">
        <f t="shared" si="19"/>
        <v>0</v>
      </c>
      <c r="I79" s="117">
        <f t="shared" si="24"/>
        <v>2</v>
      </c>
      <c r="J79" s="118"/>
      <c r="K79" s="119"/>
      <c r="L79" s="119"/>
      <c r="M79" s="119"/>
      <c r="N79" s="120"/>
      <c r="O79" s="120"/>
      <c r="P79" s="120"/>
      <c r="Q79" s="121"/>
      <c r="R79" s="122"/>
      <c r="S79" s="122"/>
      <c r="T79" s="122"/>
      <c r="U79" s="123"/>
      <c r="V79" s="124"/>
      <c r="W79" s="125"/>
      <c r="X79" s="126" t="s">
        <v>68</v>
      </c>
      <c r="Y79" s="126"/>
      <c r="Z79" s="126"/>
      <c r="AA79" s="126"/>
      <c r="AB79" s="126"/>
      <c r="AC79" s="126"/>
      <c r="AD79" s="126" t="s">
        <v>74</v>
      </c>
      <c r="AE79" s="127"/>
      <c r="AF79" s="128"/>
      <c r="AG79" s="129"/>
      <c r="AH79" s="130">
        <f t="shared" si="20"/>
        <v>6</v>
      </c>
      <c r="AI79" s="131">
        <f t="shared" si="21"/>
        <v>7</v>
      </c>
      <c r="AJ79" s="131">
        <f t="shared" si="25"/>
        <v>13</v>
      </c>
      <c r="AK79" s="131">
        <v>0</v>
      </c>
      <c r="AL79" s="132">
        <f t="shared" si="26"/>
        <v>13</v>
      </c>
      <c r="AM79" s="133">
        <v>4</v>
      </c>
      <c r="AN79" s="134">
        <v>0</v>
      </c>
      <c r="AO79" s="135">
        <v>2</v>
      </c>
      <c r="AP79" s="136">
        <v>0</v>
      </c>
      <c r="AQ79" s="136">
        <v>4</v>
      </c>
      <c r="AR79" s="136">
        <v>0</v>
      </c>
      <c r="AS79" s="137">
        <v>3</v>
      </c>
      <c r="AT79" s="138">
        <v>0</v>
      </c>
      <c r="AU79" s="139">
        <v>0</v>
      </c>
      <c r="AV79" s="139">
        <v>0</v>
      </c>
      <c r="AW79" s="139">
        <v>0</v>
      </c>
      <c r="AX79" s="140">
        <v>0</v>
      </c>
      <c r="AZ79" s="66"/>
      <c r="BA79" s="66"/>
      <c r="BB79" s="4" t="str">
        <f t="shared" si="27"/>
        <v>MÁ</v>
      </c>
      <c r="BC79" s="105">
        <f t="shared" si="22"/>
        <v>4</v>
      </c>
      <c r="BD79" s="105">
        <f t="shared" si="28"/>
        <v>1</v>
      </c>
      <c r="BE79" s="105">
        <f t="shared" si="29"/>
        <v>0</v>
      </c>
      <c r="BF79" s="105">
        <f t="shared" si="30"/>
        <v>2</v>
      </c>
      <c r="BG79" s="105"/>
      <c r="BH79" s="106">
        <f t="shared" si="31"/>
        <v>7</v>
      </c>
      <c r="BI79" s="107"/>
      <c r="BJ79" s="106"/>
      <c r="BK79" s="108">
        <f t="shared" si="32"/>
        <v>2000</v>
      </c>
      <c r="BL79" s="108">
        <f t="shared" si="33"/>
        <v>0</v>
      </c>
      <c r="BM79" s="106"/>
      <c r="BN79" s="106"/>
      <c r="BO79" s="106"/>
      <c r="BP79" s="106"/>
    </row>
    <row r="80" spans="1:68" ht="15.75" hidden="1" x14ac:dyDescent="0.25">
      <c r="A80" s="109">
        <v>72</v>
      </c>
      <c r="B80" s="183">
        <v>23</v>
      </c>
      <c r="C80" s="111" t="s">
        <v>135</v>
      </c>
      <c r="D80" s="150" t="s">
        <v>166</v>
      </c>
      <c r="E80" s="113"/>
      <c r="F80" s="114">
        <f t="shared" si="18"/>
        <v>2</v>
      </c>
      <c r="G80" s="115">
        <f t="shared" si="23"/>
        <v>1</v>
      </c>
      <c r="H80" s="116">
        <f t="shared" si="19"/>
        <v>1</v>
      </c>
      <c r="I80" s="117">
        <f t="shared" si="24"/>
        <v>0</v>
      </c>
      <c r="J80" s="118"/>
      <c r="K80" s="119"/>
      <c r="L80" s="119"/>
      <c r="M80" s="119" t="s">
        <v>68</v>
      </c>
      <c r="N80" s="120"/>
      <c r="O80" s="120"/>
      <c r="P80" s="120"/>
      <c r="Q80" s="121"/>
      <c r="R80" s="122"/>
      <c r="S80" s="122" t="s">
        <v>74</v>
      </c>
      <c r="T80" s="122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7"/>
      <c r="AF80" s="128"/>
      <c r="AG80" s="129"/>
      <c r="AH80" s="130">
        <f t="shared" si="20"/>
        <v>9</v>
      </c>
      <c r="AI80" s="131">
        <f t="shared" si="21"/>
        <v>0</v>
      </c>
      <c r="AJ80" s="131">
        <f t="shared" si="25"/>
        <v>9</v>
      </c>
      <c r="AK80" s="131">
        <v>0</v>
      </c>
      <c r="AL80" s="132">
        <f t="shared" si="26"/>
        <v>9</v>
      </c>
      <c r="AM80" s="133">
        <v>9</v>
      </c>
      <c r="AN80" s="134">
        <v>0</v>
      </c>
      <c r="AO80" s="135">
        <v>0</v>
      </c>
      <c r="AP80" s="136">
        <v>0</v>
      </c>
      <c r="AQ80" s="136">
        <v>0</v>
      </c>
      <c r="AR80" s="136">
        <v>0</v>
      </c>
      <c r="AS80" s="137">
        <v>0</v>
      </c>
      <c r="AT80" s="138">
        <v>0</v>
      </c>
      <c r="AU80" s="139">
        <v>0</v>
      </c>
      <c r="AV80" s="139">
        <v>0</v>
      </c>
      <c r="AW80" s="139">
        <v>0</v>
      </c>
      <c r="AX80" s="140">
        <v>0</v>
      </c>
      <c r="AZ80" s="103"/>
      <c r="BA80" s="66"/>
      <c r="BB80" s="4" t="str">
        <f t="shared" si="27"/>
        <v>NEMÁ</v>
      </c>
      <c r="BC80" s="105">
        <f t="shared" si="22"/>
        <v>4</v>
      </c>
      <c r="BD80" s="105">
        <f t="shared" si="28"/>
        <v>1</v>
      </c>
      <c r="BE80" s="105">
        <f t="shared" si="29"/>
        <v>2</v>
      </c>
      <c r="BF80" s="105">
        <f t="shared" si="30"/>
        <v>0</v>
      </c>
      <c r="BG80" s="105"/>
      <c r="BH80" s="189">
        <f t="shared" si="31"/>
        <v>0</v>
      </c>
      <c r="BI80" s="107"/>
      <c r="BJ80" s="106"/>
      <c r="BK80" s="108">
        <f t="shared" si="32"/>
        <v>0</v>
      </c>
      <c r="BL80" s="108">
        <f t="shared" si="33"/>
        <v>2000</v>
      </c>
      <c r="BM80" s="106"/>
      <c r="BN80" s="106"/>
      <c r="BO80" s="106"/>
      <c r="BP80" s="106"/>
    </row>
    <row r="81" spans="1:68" ht="15.75" hidden="1" x14ac:dyDescent="0.25">
      <c r="A81" s="109">
        <v>73</v>
      </c>
      <c r="B81" s="183">
        <v>24</v>
      </c>
      <c r="C81" s="111" t="s">
        <v>135</v>
      </c>
      <c r="D81" s="112" t="s">
        <v>167</v>
      </c>
      <c r="E81" s="113"/>
      <c r="F81" s="114">
        <f t="shared" si="18"/>
        <v>4</v>
      </c>
      <c r="G81" s="115">
        <f t="shared" si="23"/>
        <v>0</v>
      </c>
      <c r="H81" s="116">
        <f t="shared" si="19"/>
        <v>0</v>
      </c>
      <c r="I81" s="117">
        <f t="shared" si="24"/>
        <v>4</v>
      </c>
      <c r="J81" s="118"/>
      <c r="K81" s="119"/>
      <c r="L81" s="119"/>
      <c r="M81" s="119"/>
      <c r="N81" s="120"/>
      <c r="O81" s="120"/>
      <c r="P81" s="120"/>
      <c r="Q81" s="121"/>
      <c r="R81" s="122"/>
      <c r="S81" s="122"/>
      <c r="T81" s="122"/>
      <c r="U81" s="123"/>
      <c r="V81" s="124" t="s">
        <v>68</v>
      </c>
      <c r="W81" s="125"/>
      <c r="X81" s="126" t="s">
        <v>74</v>
      </c>
      <c r="Y81" s="126"/>
      <c r="Z81" s="126"/>
      <c r="AA81" s="126"/>
      <c r="AB81" s="126"/>
      <c r="AC81" s="126"/>
      <c r="AD81" s="126" t="s">
        <v>69</v>
      </c>
      <c r="AE81" s="127"/>
      <c r="AF81" s="128" t="s">
        <v>70</v>
      </c>
      <c r="AG81" s="129"/>
      <c r="AH81" s="130">
        <f t="shared" si="20"/>
        <v>21</v>
      </c>
      <c r="AI81" s="131">
        <f t="shared" si="21"/>
        <v>1</v>
      </c>
      <c r="AJ81" s="131">
        <f t="shared" si="25"/>
        <v>22</v>
      </c>
      <c r="AK81" s="131">
        <v>1</v>
      </c>
      <c r="AL81" s="132">
        <f t="shared" si="26"/>
        <v>23</v>
      </c>
      <c r="AM81" s="133">
        <v>18</v>
      </c>
      <c r="AN81" s="134">
        <v>2</v>
      </c>
      <c r="AO81" s="135">
        <v>1</v>
      </c>
      <c r="AP81" s="136">
        <v>0</v>
      </c>
      <c r="AQ81" s="136">
        <v>0</v>
      </c>
      <c r="AR81" s="136">
        <v>0</v>
      </c>
      <c r="AS81" s="137">
        <v>0</v>
      </c>
      <c r="AT81" s="138">
        <v>0</v>
      </c>
      <c r="AU81" s="139">
        <v>1</v>
      </c>
      <c r="AV81" s="139">
        <v>0</v>
      </c>
      <c r="AW81" s="139">
        <v>0</v>
      </c>
      <c r="AX81" s="140">
        <v>0</v>
      </c>
      <c r="AZ81" s="66"/>
      <c r="BA81" s="66"/>
      <c r="BB81" s="4" t="str">
        <f t="shared" si="27"/>
        <v>MÁ</v>
      </c>
      <c r="BC81" s="105">
        <f t="shared" si="22"/>
        <v>4</v>
      </c>
      <c r="BD81" s="105">
        <f t="shared" si="28"/>
        <v>1</v>
      </c>
      <c r="BE81" s="105">
        <f t="shared" si="29"/>
        <v>0</v>
      </c>
      <c r="BF81" s="105">
        <f t="shared" si="30"/>
        <v>4</v>
      </c>
      <c r="BG81" s="105"/>
      <c r="BH81" s="106">
        <f t="shared" si="31"/>
        <v>1</v>
      </c>
      <c r="BI81" s="107"/>
      <c r="BJ81" s="106"/>
      <c r="BK81" s="108">
        <f t="shared" si="32"/>
        <v>2000</v>
      </c>
      <c r="BL81" s="108">
        <f t="shared" si="33"/>
        <v>0</v>
      </c>
      <c r="BM81" s="106"/>
      <c r="BN81" s="106"/>
      <c r="BO81" s="106"/>
      <c r="BP81" s="106"/>
    </row>
    <row r="82" spans="1:68" ht="15.75" hidden="1" x14ac:dyDescent="0.25">
      <c r="A82" s="109">
        <v>74</v>
      </c>
      <c r="B82" s="183">
        <v>25</v>
      </c>
      <c r="C82" s="111" t="s">
        <v>135</v>
      </c>
      <c r="D82" s="112" t="s">
        <v>168</v>
      </c>
      <c r="E82" s="113"/>
      <c r="F82" s="114">
        <f t="shared" si="18"/>
        <v>3</v>
      </c>
      <c r="G82" s="115">
        <f t="shared" si="23"/>
        <v>0</v>
      </c>
      <c r="H82" s="116">
        <f t="shared" si="19"/>
        <v>0</v>
      </c>
      <c r="I82" s="117">
        <f t="shared" si="24"/>
        <v>3</v>
      </c>
      <c r="J82" s="118"/>
      <c r="K82" s="119"/>
      <c r="L82" s="119"/>
      <c r="M82" s="119"/>
      <c r="N82" s="120"/>
      <c r="O82" s="120"/>
      <c r="P82" s="120"/>
      <c r="Q82" s="121"/>
      <c r="R82" s="122"/>
      <c r="S82" s="122"/>
      <c r="T82" s="122"/>
      <c r="U82" s="123"/>
      <c r="V82" s="124"/>
      <c r="W82" s="125"/>
      <c r="X82" s="126" t="s">
        <v>68</v>
      </c>
      <c r="Y82" s="126"/>
      <c r="Z82" s="126"/>
      <c r="AA82" s="126" t="s">
        <v>74</v>
      </c>
      <c r="AB82" s="126"/>
      <c r="AC82" s="126"/>
      <c r="AD82" s="126"/>
      <c r="AE82" s="127"/>
      <c r="AF82" s="128" t="s">
        <v>69</v>
      </c>
      <c r="AG82" s="129"/>
      <c r="AH82" s="130">
        <f>SUM(AM82+AN82+AO82+AT82)</f>
        <v>14</v>
      </c>
      <c r="AI82" s="131">
        <f>SUM(AP82+AQ82+AR82+AS82+AU82+AV82+AW82+AX82)</f>
        <v>3</v>
      </c>
      <c r="AJ82" s="131">
        <f t="shared" si="25"/>
        <v>17</v>
      </c>
      <c r="AK82" s="131">
        <v>0</v>
      </c>
      <c r="AL82" s="132">
        <f t="shared" si="26"/>
        <v>17</v>
      </c>
      <c r="AM82" s="133">
        <v>14</v>
      </c>
      <c r="AN82" s="134">
        <v>0</v>
      </c>
      <c r="AO82" s="135">
        <v>0</v>
      </c>
      <c r="AP82" s="136">
        <v>0</v>
      </c>
      <c r="AQ82" s="136">
        <v>3</v>
      </c>
      <c r="AR82" s="136">
        <v>0</v>
      </c>
      <c r="AS82" s="137">
        <v>0</v>
      </c>
      <c r="AT82" s="138">
        <v>0</v>
      </c>
      <c r="AU82" s="139">
        <v>0</v>
      </c>
      <c r="AV82" s="139">
        <v>0</v>
      </c>
      <c r="AW82" s="139">
        <v>0</v>
      </c>
      <c r="AX82" s="140">
        <v>0</v>
      </c>
      <c r="AZ82" s="66"/>
      <c r="BA82" s="66"/>
      <c r="BB82" s="4" t="str">
        <f t="shared" si="27"/>
        <v>MÁ</v>
      </c>
      <c r="BC82" s="105">
        <f t="shared" si="22"/>
        <v>4</v>
      </c>
      <c r="BD82" s="105">
        <f t="shared" si="28"/>
        <v>1</v>
      </c>
      <c r="BE82" s="105">
        <f t="shared" si="29"/>
        <v>0</v>
      </c>
      <c r="BF82" s="105">
        <f t="shared" si="30"/>
        <v>3</v>
      </c>
      <c r="BG82" s="105"/>
      <c r="BH82" s="106">
        <f t="shared" si="31"/>
        <v>3</v>
      </c>
      <c r="BI82" s="107"/>
      <c r="BJ82" s="106"/>
      <c r="BK82" s="108">
        <f t="shared" si="32"/>
        <v>2000</v>
      </c>
      <c r="BL82" s="108">
        <f t="shared" si="33"/>
        <v>0</v>
      </c>
      <c r="BM82" s="106"/>
      <c r="BN82" s="106"/>
      <c r="BO82" s="106"/>
      <c r="BP82" s="106"/>
    </row>
    <row r="83" spans="1:68" ht="15.75" x14ac:dyDescent="0.25">
      <c r="A83" s="109">
        <v>75</v>
      </c>
      <c r="B83" s="110">
        <v>26</v>
      </c>
      <c r="C83" s="111" t="s">
        <v>135</v>
      </c>
      <c r="D83" s="141" t="s">
        <v>169</v>
      </c>
      <c r="E83" s="113"/>
      <c r="F83" s="114">
        <f t="shared" ref="F83" si="34">SUM(G83:I83)</f>
        <v>1</v>
      </c>
      <c r="G83" s="115">
        <f t="shared" si="23"/>
        <v>0</v>
      </c>
      <c r="H83" s="116">
        <f t="shared" si="19"/>
        <v>1</v>
      </c>
      <c r="I83" s="117">
        <f t="shared" si="24"/>
        <v>0</v>
      </c>
      <c r="J83" s="118"/>
      <c r="K83" s="119"/>
      <c r="L83" s="119"/>
      <c r="M83" s="119"/>
      <c r="N83" s="120"/>
      <c r="O83" s="120"/>
      <c r="P83" s="120"/>
      <c r="Q83" s="121" t="s">
        <v>68</v>
      </c>
      <c r="R83" s="122"/>
      <c r="S83" s="122"/>
      <c r="T83" s="122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7"/>
      <c r="AF83" s="128"/>
      <c r="AG83" s="129"/>
      <c r="AH83" s="130">
        <f t="shared" ref="AH83" si="35">SUM(AM83+AN83+AO83+AT83)</f>
        <v>6</v>
      </c>
      <c r="AI83" s="131">
        <f t="shared" ref="AI83" si="36">SUM(AP83+AQ83+AR83+AS83+AU83+AV83+AW83+AX83)</f>
        <v>0</v>
      </c>
      <c r="AJ83" s="131">
        <f t="shared" si="25"/>
        <v>6</v>
      </c>
      <c r="AK83" s="131">
        <v>0</v>
      </c>
      <c r="AL83" s="132">
        <f t="shared" si="26"/>
        <v>6</v>
      </c>
      <c r="AM83" s="133">
        <v>6</v>
      </c>
      <c r="AN83" s="134">
        <v>0</v>
      </c>
      <c r="AO83" s="135">
        <v>0</v>
      </c>
      <c r="AP83" s="136">
        <v>0</v>
      </c>
      <c r="AQ83" s="136">
        <v>0</v>
      </c>
      <c r="AR83" s="136">
        <v>0</v>
      </c>
      <c r="AS83" s="137">
        <v>0</v>
      </c>
      <c r="AT83" s="138">
        <v>0</v>
      </c>
      <c r="AU83" s="139">
        <v>0</v>
      </c>
      <c r="AV83" s="139">
        <v>0</v>
      </c>
      <c r="AW83" s="139">
        <v>0</v>
      </c>
      <c r="AX83" s="140">
        <v>0</v>
      </c>
      <c r="AY83" s="142" t="s">
        <v>76</v>
      </c>
      <c r="AZ83" s="66"/>
      <c r="BA83" s="66"/>
      <c r="BB83" s="66" t="str">
        <f t="shared" si="27"/>
        <v>NEMÁ</v>
      </c>
      <c r="BC83" s="105">
        <f t="shared" si="22"/>
        <v>4</v>
      </c>
      <c r="BD83" s="105">
        <f t="shared" si="28"/>
        <v>1</v>
      </c>
      <c r="BE83" s="105">
        <f t="shared" si="29"/>
        <v>0</v>
      </c>
      <c r="BF83" s="105">
        <f t="shared" si="30"/>
        <v>1</v>
      </c>
      <c r="BG83" s="105"/>
      <c r="BH83" s="106">
        <f t="shared" si="31"/>
        <v>0</v>
      </c>
      <c r="BI83" s="143">
        <v>0</v>
      </c>
      <c r="BJ83" s="106"/>
      <c r="BK83" s="144">
        <f t="shared" si="32"/>
        <v>2000</v>
      </c>
      <c r="BL83" s="108">
        <f t="shared" si="33"/>
        <v>0</v>
      </c>
      <c r="BM83" s="145" t="s">
        <v>84</v>
      </c>
      <c r="BN83" s="106"/>
      <c r="BO83" s="106"/>
      <c r="BP83" s="106"/>
    </row>
    <row r="84" spans="1:68" ht="16.5" hidden="1" thickBot="1" x14ac:dyDescent="0.3">
      <c r="A84" s="109">
        <v>76</v>
      </c>
      <c r="B84" s="190">
        <v>27</v>
      </c>
      <c r="C84" s="191" t="s">
        <v>135</v>
      </c>
      <c r="D84" s="192" t="s">
        <v>170</v>
      </c>
      <c r="E84" s="193"/>
      <c r="F84" s="194">
        <f t="shared" si="18"/>
        <v>0</v>
      </c>
      <c r="G84" s="195">
        <f t="shared" si="23"/>
        <v>0</v>
      </c>
      <c r="H84" s="196">
        <f t="shared" si="19"/>
        <v>0</v>
      </c>
      <c r="I84" s="197">
        <f t="shared" si="24"/>
        <v>0</v>
      </c>
      <c r="J84" s="198"/>
      <c r="K84" s="199"/>
      <c r="L84" s="199"/>
      <c r="M84" s="199"/>
      <c r="N84" s="200"/>
      <c r="O84" s="200"/>
      <c r="P84" s="200"/>
      <c r="Q84" s="201"/>
      <c r="R84" s="202"/>
      <c r="S84" s="202"/>
      <c r="T84" s="202"/>
      <c r="U84" s="203"/>
      <c r="V84" s="204"/>
      <c r="W84" s="205"/>
      <c r="X84" s="206"/>
      <c r="Y84" s="206"/>
      <c r="Z84" s="206"/>
      <c r="AA84" s="206"/>
      <c r="AB84" s="206"/>
      <c r="AC84" s="206"/>
      <c r="AD84" s="206"/>
      <c r="AE84" s="207"/>
      <c r="AF84" s="208"/>
      <c r="AG84" s="209"/>
      <c r="AH84" s="210">
        <f t="shared" si="20"/>
        <v>16</v>
      </c>
      <c r="AI84" s="211">
        <f t="shared" si="21"/>
        <v>0</v>
      </c>
      <c r="AJ84" s="211">
        <f t="shared" si="25"/>
        <v>16</v>
      </c>
      <c r="AK84" s="211">
        <v>0</v>
      </c>
      <c r="AL84" s="212">
        <f t="shared" si="26"/>
        <v>16</v>
      </c>
      <c r="AM84" s="213">
        <v>14</v>
      </c>
      <c r="AN84" s="214">
        <v>1</v>
      </c>
      <c r="AO84" s="215">
        <v>1</v>
      </c>
      <c r="AP84" s="216">
        <v>0</v>
      </c>
      <c r="AQ84" s="216">
        <v>0</v>
      </c>
      <c r="AR84" s="216">
        <v>0</v>
      </c>
      <c r="AS84" s="217">
        <v>0</v>
      </c>
      <c r="AT84" s="218">
        <v>0</v>
      </c>
      <c r="AU84" s="219">
        <v>0</v>
      </c>
      <c r="AV84" s="219">
        <v>0</v>
      </c>
      <c r="AW84" s="219">
        <v>0</v>
      </c>
      <c r="AX84" s="220">
        <v>0</v>
      </c>
      <c r="AY84" s="5"/>
      <c r="AZ84" s="66"/>
      <c r="BA84" s="66"/>
      <c r="BB84" s="66" t="str">
        <f t="shared" si="27"/>
        <v>NEMÁ</v>
      </c>
      <c r="BC84" s="105">
        <f t="shared" si="22"/>
        <v>0</v>
      </c>
      <c r="BD84" s="105">
        <f t="shared" si="28"/>
        <v>0</v>
      </c>
      <c r="BE84" s="105">
        <f t="shared" si="29"/>
        <v>0</v>
      </c>
      <c r="BF84" s="105">
        <f t="shared" si="30"/>
        <v>0</v>
      </c>
      <c r="BG84" s="105"/>
      <c r="BH84" s="106">
        <f t="shared" si="31"/>
        <v>0</v>
      </c>
      <c r="BI84" s="107"/>
      <c r="BJ84" s="106"/>
      <c r="BK84" s="108">
        <f t="shared" si="32"/>
        <v>0</v>
      </c>
      <c r="BL84" s="108">
        <f t="shared" si="33"/>
        <v>0</v>
      </c>
      <c r="BM84" s="106"/>
      <c r="BN84" s="106"/>
      <c r="BO84" s="106"/>
      <c r="BP84" s="106"/>
    </row>
    <row r="85" spans="1:68" ht="15.75" hidden="1" x14ac:dyDescent="0.25">
      <c r="A85" s="109">
        <v>77</v>
      </c>
      <c r="B85" s="152">
        <v>1</v>
      </c>
      <c r="C85" s="153" t="s">
        <v>171</v>
      </c>
      <c r="D85" s="221" t="s">
        <v>172</v>
      </c>
      <c r="E85" s="155"/>
      <c r="F85" s="156">
        <f t="shared" si="18"/>
        <v>1</v>
      </c>
      <c r="G85" s="157">
        <f t="shared" si="23"/>
        <v>0</v>
      </c>
      <c r="H85" s="158">
        <f t="shared" si="19"/>
        <v>0</v>
      </c>
      <c r="I85" s="159">
        <f t="shared" si="24"/>
        <v>1</v>
      </c>
      <c r="J85" s="160"/>
      <c r="K85" s="161"/>
      <c r="L85" s="161"/>
      <c r="M85" s="161"/>
      <c r="N85" s="162"/>
      <c r="O85" s="162"/>
      <c r="P85" s="162"/>
      <c r="Q85" s="163"/>
      <c r="R85" s="164"/>
      <c r="S85" s="164"/>
      <c r="T85" s="164"/>
      <c r="U85" s="165"/>
      <c r="V85" s="166" t="s">
        <v>68</v>
      </c>
      <c r="W85" s="167"/>
      <c r="X85" s="168"/>
      <c r="Y85" s="168"/>
      <c r="Z85" s="168"/>
      <c r="AA85" s="168"/>
      <c r="AB85" s="168"/>
      <c r="AC85" s="168"/>
      <c r="AD85" s="168"/>
      <c r="AE85" s="169"/>
      <c r="AF85" s="170"/>
      <c r="AG85" s="171"/>
      <c r="AH85" s="172">
        <f t="shared" si="20"/>
        <v>4</v>
      </c>
      <c r="AI85" s="173">
        <f t="shared" si="21"/>
        <v>0</v>
      </c>
      <c r="AJ85" s="173">
        <f t="shared" si="25"/>
        <v>4</v>
      </c>
      <c r="AK85" s="173">
        <v>0</v>
      </c>
      <c r="AL85" s="174">
        <f t="shared" si="26"/>
        <v>4</v>
      </c>
      <c r="AM85" s="175">
        <v>4</v>
      </c>
      <c r="AN85" s="176">
        <v>0</v>
      </c>
      <c r="AO85" s="177">
        <v>0</v>
      </c>
      <c r="AP85" s="178">
        <v>0</v>
      </c>
      <c r="AQ85" s="178">
        <v>0</v>
      </c>
      <c r="AR85" s="178">
        <v>0</v>
      </c>
      <c r="AS85" s="179">
        <v>0</v>
      </c>
      <c r="AT85" s="180">
        <v>0</v>
      </c>
      <c r="AU85" s="181">
        <v>0</v>
      </c>
      <c r="AV85" s="181">
        <v>0</v>
      </c>
      <c r="AW85" s="181">
        <v>0</v>
      </c>
      <c r="AX85" s="182">
        <v>0</v>
      </c>
      <c r="AZ85" s="66"/>
      <c r="BA85" s="66"/>
      <c r="BB85" s="4" t="str">
        <f t="shared" si="27"/>
        <v>NEMÁ</v>
      </c>
      <c r="BC85" s="105">
        <f t="shared" si="22"/>
        <v>4</v>
      </c>
      <c r="BD85" s="105">
        <f t="shared" si="28"/>
        <v>1</v>
      </c>
      <c r="BE85" s="105">
        <f t="shared" si="29"/>
        <v>0</v>
      </c>
      <c r="BF85" s="105">
        <f t="shared" si="30"/>
        <v>1</v>
      </c>
      <c r="BG85" s="105"/>
      <c r="BH85" s="106">
        <f t="shared" si="31"/>
        <v>0</v>
      </c>
      <c r="BI85" s="107"/>
      <c r="BJ85" s="106"/>
      <c r="BK85" s="108">
        <f t="shared" si="32"/>
        <v>2000</v>
      </c>
      <c r="BL85" s="108">
        <f t="shared" si="33"/>
        <v>0</v>
      </c>
      <c r="BM85" s="106"/>
      <c r="BN85" s="106"/>
      <c r="BO85" s="106"/>
      <c r="BP85" s="106"/>
    </row>
    <row r="86" spans="1:68" ht="15.75" hidden="1" x14ac:dyDescent="0.25">
      <c r="A86" s="109">
        <v>78</v>
      </c>
      <c r="B86" s="183">
        <v>2</v>
      </c>
      <c r="C86" s="111" t="s">
        <v>171</v>
      </c>
      <c r="D86" s="112" t="s">
        <v>173</v>
      </c>
      <c r="E86" s="113"/>
      <c r="F86" s="114">
        <f t="shared" si="18"/>
        <v>2</v>
      </c>
      <c r="G86" s="115">
        <f t="shared" si="23"/>
        <v>0</v>
      </c>
      <c r="H86" s="116">
        <f t="shared" si="19"/>
        <v>0</v>
      </c>
      <c r="I86" s="117">
        <f t="shared" si="24"/>
        <v>2</v>
      </c>
      <c r="J86" s="118"/>
      <c r="K86" s="119"/>
      <c r="L86" s="119"/>
      <c r="M86" s="119"/>
      <c r="N86" s="120"/>
      <c r="O86" s="120"/>
      <c r="P86" s="120"/>
      <c r="Q86" s="121"/>
      <c r="R86" s="122"/>
      <c r="S86" s="122"/>
      <c r="T86" s="122"/>
      <c r="U86" s="123"/>
      <c r="V86" s="124" t="s">
        <v>68</v>
      </c>
      <c r="W86" s="125"/>
      <c r="X86" s="126" t="s">
        <v>74</v>
      </c>
      <c r="Y86" s="126"/>
      <c r="Z86" s="126"/>
      <c r="AA86" s="126"/>
      <c r="AB86" s="126"/>
      <c r="AC86" s="126"/>
      <c r="AD86" s="126"/>
      <c r="AE86" s="127"/>
      <c r="AF86" s="128"/>
      <c r="AG86" s="129"/>
      <c r="AH86" s="130">
        <f t="shared" si="20"/>
        <v>17</v>
      </c>
      <c r="AI86" s="131">
        <f t="shared" si="21"/>
        <v>0</v>
      </c>
      <c r="AJ86" s="131">
        <f t="shared" si="25"/>
        <v>17</v>
      </c>
      <c r="AK86" s="131">
        <v>0</v>
      </c>
      <c r="AL86" s="132">
        <f t="shared" si="26"/>
        <v>17</v>
      </c>
      <c r="AM86" s="133">
        <v>16</v>
      </c>
      <c r="AN86" s="134">
        <v>1</v>
      </c>
      <c r="AO86" s="135">
        <v>0</v>
      </c>
      <c r="AP86" s="136">
        <v>0</v>
      </c>
      <c r="AQ86" s="136">
        <v>0</v>
      </c>
      <c r="AR86" s="136">
        <v>0</v>
      </c>
      <c r="AS86" s="137">
        <v>0</v>
      </c>
      <c r="AT86" s="138">
        <v>0</v>
      </c>
      <c r="AU86" s="139">
        <v>0</v>
      </c>
      <c r="AV86" s="139">
        <v>0</v>
      </c>
      <c r="AW86" s="139">
        <v>0</v>
      </c>
      <c r="AX86" s="140">
        <v>0</v>
      </c>
      <c r="AZ86" s="66"/>
      <c r="BA86" s="66"/>
      <c r="BB86" s="4" t="str">
        <f t="shared" si="27"/>
        <v>NEMÁ</v>
      </c>
      <c r="BC86" s="105">
        <f t="shared" si="22"/>
        <v>4</v>
      </c>
      <c r="BD86" s="105">
        <f t="shared" si="28"/>
        <v>1</v>
      </c>
      <c r="BE86" s="105">
        <f t="shared" si="29"/>
        <v>0</v>
      </c>
      <c r="BF86" s="105">
        <f t="shared" si="30"/>
        <v>2</v>
      </c>
      <c r="BG86" s="105"/>
      <c r="BH86" s="106">
        <f t="shared" si="31"/>
        <v>0</v>
      </c>
      <c r="BI86" s="107"/>
      <c r="BJ86" s="106"/>
      <c r="BK86" s="108">
        <f t="shared" si="32"/>
        <v>2000</v>
      </c>
      <c r="BL86" s="108">
        <f t="shared" si="33"/>
        <v>0</v>
      </c>
      <c r="BM86" s="106"/>
      <c r="BN86" s="106"/>
      <c r="BO86" s="106"/>
      <c r="BP86" s="106"/>
    </row>
    <row r="87" spans="1:68" ht="15.75" hidden="1" x14ac:dyDescent="0.25">
      <c r="A87" s="109">
        <v>79</v>
      </c>
      <c r="B87" s="183">
        <v>3</v>
      </c>
      <c r="C87" s="111" t="s">
        <v>171</v>
      </c>
      <c r="D87" s="112" t="s">
        <v>174</v>
      </c>
      <c r="E87" s="113"/>
      <c r="F87" s="114">
        <f t="shared" si="18"/>
        <v>1</v>
      </c>
      <c r="G87" s="115">
        <f t="shared" si="23"/>
        <v>0</v>
      </c>
      <c r="H87" s="116">
        <f t="shared" si="19"/>
        <v>0</v>
      </c>
      <c r="I87" s="117">
        <f t="shared" si="24"/>
        <v>1</v>
      </c>
      <c r="J87" s="118"/>
      <c r="K87" s="119"/>
      <c r="L87" s="119"/>
      <c r="M87" s="119"/>
      <c r="N87" s="120"/>
      <c r="O87" s="120"/>
      <c r="P87" s="120"/>
      <c r="Q87" s="121"/>
      <c r="R87" s="122"/>
      <c r="S87" s="122"/>
      <c r="T87" s="122"/>
      <c r="U87" s="123"/>
      <c r="V87" s="124"/>
      <c r="W87" s="125"/>
      <c r="X87" s="126" t="s">
        <v>68</v>
      </c>
      <c r="Y87" s="126"/>
      <c r="Z87" s="126"/>
      <c r="AA87" s="126"/>
      <c r="AB87" s="126"/>
      <c r="AC87" s="126"/>
      <c r="AD87" s="126"/>
      <c r="AE87" s="127"/>
      <c r="AF87" s="128"/>
      <c r="AG87" s="129"/>
      <c r="AH87" s="130">
        <f t="shared" si="20"/>
        <v>6</v>
      </c>
      <c r="AI87" s="131">
        <f t="shared" si="21"/>
        <v>2</v>
      </c>
      <c r="AJ87" s="131">
        <f t="shared" si="25"/>
        <v>8</v>
      </c>
      <c r="AK87" s="131">
        <v>0</v>
      </c>
      <c r="AL87" s="132">
        <f t="shared" si="26"/>
        <v>8</v>
      </c>
      <c r="AM87" s="133">
        <v>6</v>
      </c>
      <c r="AN87" s="134">
        <v>0</v>
      </c>
      <c r="AO87" s="135">
        <v>0</v>
      </c>
      <c r="AP87" s="136">
        <v>0</v>
      </c>
      <c r="AQ87" s="136">
        <v>1</v>
      </c>
      <c r="AR87" s="136">
        <v>0</v>
      </c>
      <c r="AS87" s="137">
        <v>0</v>
      </c>
      <c r="AT87" s="138">
        <v>0</v>
      </c>
      <c r="AU87" s="139">
        <v>1</v>
      </c>
      <c r="AV87" s="139">
        <v>0</v>
      </c>
      <c r="AW87" s="139">
        <v>0</v>
      </c>
      <c r="AX87" s="140">
        <v>0</v>
      </c>
      <c r="AZ87" s="66"/>
      <c r="BA87" s="66"/>
      <c r="BB87" s="4" t="str">
        <f t="shared" si="27"/>
        <v>MÁ</v>
      </c>
      <c r="BC87" s="105">
        <f t="shared" si="22"/>
        <v>4</v>
      </c>
      <c r="BD87" s="105">
        <f t="shared" si="28"/>
        <v>1</v>
      </c>
      <c r="BE87" s="105">
        <f t="shared" si="29"/>
        <v>0</v>
      </c>
      <c r="BF87" s="105">
        <f t="shared" si="30"/>
        <v>1</v>
      </c>
      <c r="BG87" s="105"/>
      <c r="BH87" s="106">
        <f t="shared" si="31"/>
        <v>2</v>
      </c>
      <c r="BI87" s="107"/>
      <c r="BJ87" s="106"/>
      <c r="BK87" s="108">
        <f t="shared" si="32"/>
        <v>2000</v>
      </c>
      <c r="BL87" s="108">
        <f t="shared" si="33"/>
        <v>0</v>
      </c>
      <c r="BM87" s="106"/>
      <c r="BN87" s="106"/>
      <c r="BO87" s="106"/>
      <c r="BP87" s="106"/>
    </row>
    <row r="88" spans="1:68" ht="15.75" x14ac:dyDescent="0.25">
      <c r="A88" s="109">
        <v>80</v>
      </c>
      <c r="B88" s="183">
        <v>4</v>
      </c>
      <c r="C88" s="111" t="s">
        <v>171</v>
      </c>
      <c r="D88" s="141" t="s">
        <v>175</v>
      </c>
      <c r="E88" s="113"/>
      <c r="F88" s="114">
        <f t="shared" si="18"/>
        <v>3</v>
      </c>
      <c r="G88" s="115">
        <f t="shared" si="23"/>
        <v>0</v>
      </c>
      <c r="H88" s="116">
        <f t="shared" si="19"/>
        <v>1</v>
      </c>
      <c r="I88" s="117">
        <f t="shared" si="24"/>
        <v>2</v>
      </c>
      <c r="J88" s="118"/>
      <c r="K88" s="119"/>
      <c r="L88" s="119"/>
      <c r="M88" s="119"/>
      <c r="N88" s="120"/>
      <c r="O88" s="120"/>
      <c r="P88" s="120"/>
      <c r="Q88" s="121"/>
      <c r="R88" s="122"/>
      <c r="S88" s="122"/>
      <c r="T88" s="122" t="s">
        <v>68</v>
      </c>
      <c r="U88" s="123"/>
      <c r="V88" s="124" t="s">
        <v>74</v>
      </c>
      <c r="W88" s="125"/>
      <c r="X88" s="126" t="s">
        <v>69</v>
      </c>
      <c r="Y88" s="126"/>
      <c r="Z88" s="126"/>
      <c r="AA88" s="126"/>
      <c r="AB88" s="126"/>
      <c r="AC88" s="126"/>
      <c r="AD88" s="126"/>
      <c r="AE88" s="127"/>
      <c r="AF88" s="128"/>
      <c r="AG88" s="129"/>
      <c r="AH88" s="130">
        <f t="shared" si="20"/>
        <v>21</v>
      </c>
      <c r="AI88" s="131">
        <f t="shared" si="21"/>
        <v>0</v>
      </c>
      <c r="AJ88" s="131">
        <f t="shared" si="25"/>
        <v>21</v>
      </c>
      <c r="AK88" s="131">
        <v>1</v>
      </c>
      <c r="AL88" s="132">
        <f t="shared" si="26"/>
        <v>22</v>
      </c>
      <c r="AM88" s="133">
        <v>19</v>
      </c>
      <c r="AN88" s="134">
        <v>2</v>
      </c>
      <c r="AO88" s="135">
        <v>0</v>
      </c>
      <c r="AP88" s="136">
        <v>0</v>
      </c>
      <c r="AQ88" s="136">
        <v>0</v>
      </c>
      <c r="AR88" s="136">
        <v>0</v>
      </c>
      <c r="AS88" s="137">
        <v>0</v>
      </c>
      <c r="AT88" s="138">
        <v>0</v>
      </c>
      <c r="AU88" s="139">
        <v>0</v>
      </c>
      <c r="AV88" s="139">
        <v>0</v>
      </c>
      <c r="AW88" s="139">
        <v>0</v>
      </c>
      <c r="AX88" s="140">
        <v>0</v>
      </c>
      <c r="AY88" s="142" t="s">
        <v>76</v>
      </c>
      <c r="AZ88" s="66"/>
      <c r="BA88" s="66"/>
      <c r="BB88" s="66" t="str">
        <f t="shared" si="27"/>
        <v>NEMÁ</v>
      </c>
      <c r="BC88" s="105">
        <f t="shared" si="22"/>
        <v>4</v>
      </c>
      <c r="BD88" s="105">
        <f t="shared" si="28"/>
        <v>1</v>
      </c>
      <c r="BE88" s="105">
        <f t="shared" si="29"/>
        <v>0</v>
      </c>
      <c r="BF88" s="105">
        <f t="shared" si="30"/>
        <v>3</v>
      </c>
      <c r="BG88" s="105"/>
      <c r="BH88" s="106">
        <f t="shared" si="31"/>
        <v>0</v>
      </c>
      <c r="BI88" s="143">
        <v>0</v>
      </c>
      <c r="BJ88" s="106"/>
      <c r="BK88" s="144">
        <f t="shared" si="32"/>
        <v>2000</v>
      </c>
      <c r="BL88" s="108">
        <f t="shared" si="33"/>
        <v>0</v>
      </c>
      <c r="BM88" s="145" t="s">
        <v>84</v>
      </c>
      <c r="BN88" s="106"/>
      <c r="BO88" s="106"/>
      <c r="BP88" s="106"/>
    </row>
    <row r="89" spans="1:68" ht="15.75" hidden="1" x14ac:dyDescent="0.25">
      <c r="A89" s="109">
        <v>81</v>
      </c>
      <c r="B89" s="183">
        <v>5</v>
      </c>
      <c r="C89" s="111" t="s">
        <v>171</v>
      </c>
      <c r="D89" s="150" t="s">
        <v>176</v>
      </c>
      <c r="E89" s="113"/>
      <c r="F89" s="114">
        <f t="shared" si="18"/>
        <v>8</v>
      </c>
      <c r="G89" s="115">
        <f t="shared" si="23"/>
        <v>4</v>
      </c>
      <c r="H89" s="116">
        <f t="shared" si="19"/>
        <v>1</v>
      </c>
      <c r="I89" s="117">
        <f t="shared" si="24"/>
        <v>3</v>
      </c>
      <c r="J89" s="118" t="s">
        <v>68</v>
      </c>
      <c r="K89" s="119" t="s">
        <v>74</v>
      </c>
      <c r="L89" s="119" t="s">
        <v>69</v>
      </c>
      <c r="M89" s="119"/>
      <c r="N89" s="120" t="s">
        <v>68</v>
      </c>
      <c r="O89" s="120"/>
      <c r="P89" s="120"/>
      <c r="Q89" s="121"/>
      <c r="R89" s="122"/>
      <c r="S89" s="122" t="s">
        <v>70</v>
      </c>
      <c r="T89" s="122"/>
      <c r="U89" s="123"/>
      <c r="V89" s="124" t="s">
        <v>71</v>
      </c>
      <c r="W89" s="125"/>
      <c r="X89" s="126" t="s">
        <v>72</v>
      </c>
      <c r="Y89" s="126" t="s">
        <v>151</v>
      </c>
      <c r="Z89" s="126"/>
      <c r="AA89" s="126"/>
      <c r="AB89" s="126"/>
      <c r="AC89" s="126"/>
      <c r="AD89" s="126"/>
      <c r="AE89" s="127"/>
      <c r="AF89" s="128"/>
      <c r="AG89" s="129"/>
      <c r="AH89" s="130">
        <f t="shared" si="20"/>
        <v>26</v>
      </c>
      <c r="AI89" s="131">
        <f t="shared" si="21"/>
        <v>17</v>
      </c>
      <c r="AJ89" s="131">
        <f t="shared" si="25"/>
        <v>43</v>
      </c>
      <c r="AK89" s="131">
        <v>42</v>
      </c>
      <c r="AL89" s="132">
        <f t="shared" si="26"/>
        <v>85</v>
      </c>
      <c r="AM89" s="133">
        <v>20</v>
      </c>
      <c r="AN89" s="134">
        <v>1</v>
      </c>
      <c r="AO89" s="135">
        <v>4</v>
      </c>
      <c r="AP89" s="136">
        <v>0</v>
      </c>
      <c r="AQ89" s="136">
        <v>5</v>
      </c>
      <c r="AR89" s="136">
        <v>3</v>
      </c>
      <c r="AS89" s="137">
        <v>5</v>
      </c>
      <c r="AT89" s="138">
        <v>1</v>
      </c>
      <c r="AU89" s="139">
        <v>2</v>
      </c>
      <c r="AV89" s="139">
        <v>1</v>
      </c>
      <c r="AW89" s="139">
        <v>1</v>
      </c>
      <c r="AX89" s="140">
        <v>0</v>
      </c>
      <c r="AY89" s="5"/>
      <c r="AZ89" s="66"/>
      <c r="BA89" s="66"/>
      <c r="BB89" s="4" t="str">
        <f t="shared" si="27"/>
        <v>MÁ</v>
      </c>
      <c r="BC89" s="104">
        <f t="shared" si="22"/>
        <v>8</v>
      </c>
      <c r="BD89" s="105">
        <f t="shared" si="28"/>
        <v>1</v>
      </c>
      <c r="BE89" s="105">
        <f t="shared" si="29"/>
        <v>8</v>
      </c>
      <c r="BF89" s="105">
        <f t="shared" si="30"/>
        <v>0</v>
      </c>
      <c r="BG89" s="105"/>
      <c r="BH89" s="106">
        <f t="shared" si="31"/>
        <v>17</v>
      </c>
      <c r="BI89" s="107"/>
      <c r="BJ89" s="106"/>
      <c r="BK89" s="108">
        <f t="shared" si="32"/>
        <v>0</v>
      </c>
      <c r="BL89" s="108">
        <f t="shared" si="33"/>
        <v>4000</v>
      </c>
      <c r="BM89" s="106"/>
      <c r="BN89" s="106"/>
      <c r="BO89" s="106"/>
      <c r="BP89" s="106"/>
    </row>
    <row r="90" spans="1:68" ht="15.75" x14ac:dyDescent="0.25">
      <c r="A90" s="109">
        <v>82</v>
      </c>
      <c r="B90" s="183">
        <v>6</v>
      </c>
      <c r="C90" s="111" t="s">
        <v>171</v>
      </c>
      <c r="D90" s="141" t="s">
        <v>177</v>
      </c>
      <c r="E90" s="113"/>
      <c r="F90" s="114">
        <f t="shared" si="18"/>
        <v>3</v>
      </c>
      <c r="G90" s="115">
        <f t="shared" si="23"/>
        <v>0</v>
      </c>
      <c r="H90" s="116">
        <f t="shared" si="19"/>
        <v>2</v>
      </c>
      <c r="I90" s="117">
        <f t="shared" si="24"/>
        <v>1</v>
      </c>
      <c r="J90" s="118"/>
      <c r="K90" s="119"/>
      <c r="L90" s="119"/>
      <c r="M90" s="119"/>
      <c r="N90" s="120"/>
      <c r="O90" s="120"/>
      <c r="P90" s="120"/>
      <c r="Q90" s="121"/>
      <c r="R90" s="122"/>
      <c r="S90" s="122" t="s">
        <v>68</v>
      </c>
      <c r="T90" s="122" t="s">
        <v>74</v>
      </c>
      <c r="U90" s="123"/>
      <c r="V90" s="124"/>
      <c r="W90" s="125"/>
      <c r="X90" s="126" t="s">
        <v>69</v>
      </c>
      <c r="Y90" s="126"/>
      <c r="Z90" s="126"/>
      <c r="AA90" s="126"/>
      <c r="AB90" s="126"/>
      <c r="AC90" s="126"/>
      <c r="AD90" s="126"/>
      <c r="AE90" s="127"/>
      <c r="AF90" s="128"/>
      <c r="AG90" s="129"/>
      <c r="AH90" s="130">
        <f t="shared" si="20"/>
        <v>14</v>
      </c>
      <c r="AI90" s="131">
        <f t="shared" si="21"/>
        <v>4</v>
      </c>
      <c r="AJ90" s="131">
        <f t="shared" si="25"/>
        <v>18</v>
      </c>
      <c r="AK90" s="131">
        <v>0</v>
      </c>
      <c r="AL90" s="132">
        <f t="shared" si="26"/>
        <v>18</v>
      </c>
      <c r="AM90" s="133">
        <v>14</v>
      </c>
      <c r="AN90" s="134">
        <v>0</v>
      </c>
      <c r="AO90" s="135">
        <v>0</v>
      </c>
      <c r="AP90" s="136">
        <v>0</v>
      </c>
      <c r="AQ90" s="136">
        <v>1</v>
      </c>
      <c r="AR90" s="136">
        <v>0</v>
      </c>
      <c r="AS90" s="137">
        <v>3</v>
      </c>
      <c r="AT90" s="138">
        <v>0</v>
      </c>
      <c r="AU90" s="139">
        <v>0</v>
      </c>
      <c r="AV90" s="139">
        <v>0</v>
      </c>
      <c r="AW90" s="139">
        <v>0</v>
      </c>
      <c r="AX90" s="140">
        <v>0</v>
      </c>
      <c r="AY90" s="142" t="s">
        <v>76</v>
      </c>
      <c r="AZ90" s="66"/>
      <c r="BA90" s="66"/>
      <c r="BB90" s="66" t="str">
        <f t="shared" si="27"/>
        <v>MÁ</v>
      </c>
      <c r="BC90" s="105">
        <f t="shared" si="22"/>
        <v>4</v>
      </c>
      <c r="BD90" s="105">
        <f t="shared" si="28"/>
        <v>0</v>
      </c>
      <c r="BE90" s="105">
        <f t="shared" si="29"/>
        <v>0</v>
      </c>
      <c r="BF90" s="105">
        <f t="shared" si="30"/>
        <v>3</v>
      </c>
      <c r="BG90" s="105"/>
      <c r="BH90" s="106">
        <f t="shared" si="31"/>
        <v>4</v>
      </c>
      <c r="BI90" s="143">
        <v>4</v>
      </c>
      <c r="BJ90" s="106"/>
      <c r="BK90" s="144">
        <f t="shared" si="32"/>
        <v>0</v>
      </c>
      <c r="BL90" s="108">
        <f t="shared" si="33"/>
        <v>0</v>
      </c>
      <c r="BM90" s="145" t="s">
        <v>178</v>
      </c>
      <c r="BN90" s="106"/>
      <c r="BO90" s="106"/>
      <c r="BP90" s="106"/>
    </row>
    <row r="91" spans="1:68" ht="15.75" x14ac:dyDescent="0.25">
      <c r="A91" s="109">
        <v>83</v>
      </c>
      <c r="B91" s="183">
        <v>7</v>
      </c>
      <c r="C91" s="111" t="s">
        <v>171</v>
      </c>
      <c r="D91" s="141" t="s">
        <v>179</v>
      </c>
      <c r="E91" s="113"/>
      <c r="F91" s="114">
        <f t="shared" si="18"/>
        <v>4</v>
      </c>
      <c r="G91" s="115">
        <f t="shared" si="23"/>
        <v>0</v>
      </c>
      <c r="H91" s="116">
        <f t="shared" si="19"/>
        <v>1</v>
      </c>
      <c r="I91" s="117">
        <f t="shared" si="24"/>
        <v>3</v>
      </c>
      <c r="J91" s="118"/>
      <c r="K91" s="119"/>
      <c r="L91" s="119"/>
      <c r="M91" s="119"/>
      <c r="N91" s="120"/>
      <c r="O91" s="120"/>
      <c r="P91" s="120"/>
      <c r="Q91" s="121" t="s">
        <v>68</v>
      </c>
      <c r="R91" s="122"/>
      <c r="S91" s="122"/>
      <c r="T91" s="122"/>
      <c r="U91" s="123"/>
      <c r="V91" s="124" t="s">
        <v>74</v>
      </c>
      <c r="W91" s="125" t="s">
        <v>69</v>
      </c>
      <c r="X91" s="126" t="s">
        <v>70</v>
      </c>
      <c r="Y91" s="126"/>
      <c r="Z91" s="126"/>
      <c r="AA91" s="126"/>
      <c r="AB91" s="126"/>
      <c r="AC91" s="126"/>
      <c r="AD91" s="126"/>
      <c r="AE91" s="127"/>
      <c r="AF91" s="128"/>
      <c r="AG91" s="129"/>
      <c r="AH91" s="130">
        <f t="shared" si="20"/>
        <v>15</v>
      </c>
      <c r="AI91" s="131">
        <f t="shared" si="21"/>
        <v>6</v>
      </c>
      <c r="AJ91" s="131">
        <f t="shared" si="25"/>
        <v>21</v>
      </c>
      <c r="AK91" s="131">
        <v>18</v>
      </c>
      <c r="AL91" s="132">
        <f t="shared" si="26"/>
        <v>39</v>
      </c>
      <c r="AM91" s="133">
        <v>13</v>
      </c>
      <c r="AN91" s="134">
        <v>0</v>
      </c>
      <c r="AO91" s="135">
        <v>2</v>
      </c>
      <c r="AP91" s="136">
        <v>1</v>
      </c>
      <c r="AQ91" s="136">
        <v>1</v>
      </c>
      <c r="AR91" s="136">
        <v>0</v>
      </c>
      <c r="AS91" s="137">
        <v>4</v>
      </c>
      <c r="AT91" s="138">
        <v>0</v>
      </c>
      <c r="AU91" s="139">
        <v>0</v>
      </c>
      <c r="AV91" s="139">
        <v>0</v>
      </c>
      <c r="AW91" s="139">
        <v>0</v>
      </c>
      <c r="AX91" s="140">
        <v>0</v>
      </c>
      <c r="AY91" s="142" t="s">
        <v>76</v>
      </c>
      <c r="AZ91" s="66"/>
      <c r="BA91" s="66"/>
      <c r="BB91" s="66" t="str">
        <f t="shared" si="27"/>
        <v>MÁ</v>
      </c>
      <c r="BC91" s="104">
        <f t="shared" si="22"/>
        <v>4</v>
      </c>
      <c r="BD91" s="105">
        <f t="shared" si="28"/>
        <v>0</v>
      </c>
      <c r="BE91" s="105">
        <f t="shared" si="29"/>
        <v>0</v>
      </c>
      <c r="BF91" s="105">
        <f t="shared" si="30"/>
        <v>4</v>
      </c>
      <c r="BG91" s="105"/>
      <c r="BH91" s="106">
        <f t="shared" si="31"/>
        <v>6</v>
      </c>
      <c r="BI91" s="143">
        <v>4</v>
      </c>
      <c r="BJ91" s="106"/>
      <c r="BK91" s="144">
        <f t="shared" si="32"/>
        <v>0</v>
      </c>
      <c r="BL91" s="108">
        <f t="shared" si="33"/>
        <v>0</v>
      </c>
      <c r="BM91" s="145" t="s">
        <v>180</v>
      </c>
      <c r="BN91" s="106"/>
      <c r="BO91" s="106"/>
      <c r="BP91" s="106"/>
    </row>
    <row r="92" spans="1:68" ht="15.75" hidden="1" x14ac:dyDescent="0.25">
      <c r="A92" s="109">
        <v>84</v>
      </c>
      <c r="B92" s="183">
        <v>8</v>
      </c>
      <c r="C92" s="111" t="s">
        <v>171</v>
      </c>
      <c r="D92" s="112" t="s">
        <v>181</v>
      </c>
      <c r="E92" s="113"/>
      <c r="F92" s="114">
        <f t="shared" si="18"/>
        <v>1</v>
      </c>
      <c r="G92" s="115">
        <f t="shared" si="23"/>
        <v>0</v>
      </c>
      <c r="H92" s="116">
        <f t="shared" si="19"/>
        <v>0</v>
      </c>
      <c r="I92" s="117">
        <f t="shared" si="24"/>
        <v>1</v>
      </c>
      <c r="J92" s="118"/>
      <c r="K92" s="119"/>
      <c r="L92" s="119"/>
      <c r="M92" s="119"/>
      <c r="N92" s="120"/>
      <c r="O92" s="120"/>
      <c r="P92" s="120"/>
      <c r="Q92" s="121"/>
      <c r="R92" s="122"/>
      <c r="S92" s="122"/>
      <c r="T92" s="122"/>
      <c r="U92" s="123"/>
      <c r="V92" s="124"/>
      <c r="W92" s="125"/>
      <c r="X92" s="126" t="s">
        <v>68</v>
      </c>
      <c r="Y92" s="126"/>
      <c r="Z92" s="126"/>
      <c r="AA92" s="126"/>
      <c r="AB92" s="126"/>
      <c r="AC92" s="126"/>
      <c r="AD92" s="126"/>
      <c r="AE92" s="127"/>
      <c r="AF92" s="128"/>
      <c r="AG92" s="129"/>
      <c r="AH92" s="130">
        <f t="shared" si="20"/>
        <v>13</v>
      </c>
      <c r="AI92" s="131">
        <f t="shared" si="21"/>
        <v>2</v>
      </c>
      <c r="AJ92" s="131">
        <f t="shared" si="25"/>
        <v>15</v>
      </c>
      <c r="AK92" s="131">
        <v>7</v>
      </c>
      <c r="AL92" s="132">
        <f t="shared" si="26"/>
        <v>22</v>
      </c>
      <c r="AM92" s="133">
        <v>13</v>
      </c>
      <c r="AN92" s="134">
        <v>0</v>
      </c>
      <c r="AO92" s="135">
        <v>0</v>
      </c>
      <c r="AP92" s="136">
        <v>2</v>
      </c>
      <c r="AQ92" s="136">
        <v>0</v>
      </c>
      <c r="AR92" s="136">
        <v>0</v>
      </c>
      <c r="AS92" s="137">
        <v>0</v>
      </c>
      <c r="AT92" s="138">
        <v>0</v>
      </c>
      <c r="AU92" s="139">
        <v>0</v>
      </c>
      <c r="AV92" s="139">
        <v>0</v>
      </c>
      <c r="AW92" s="139">
        <v>0</v>
      </c>
      <c r="AX92" s="140">
        <v>0</v>
      </c>
      <c r="AZ92" s="66"/>
      <c r="BA92" s="66"/>
      <c r="BB92" s="4" t="str">
        <f t="shared" si="27"/>
        <v>MÁ</v>
      </c>
      <c r="BC92" s="105">
        <f t="shared" si="22"/>
        <v>4</v>
      </c>
      <c r="BD92" s="105">
        <f t="shared" si="28"/>
        <v>1</v>
      </c>
      <c r="BE92" s="105">
        <f t="shared" si="29"/>
        <v>0</v>
      </c>
      <c r="BF92" s="105">
        <f t="shared" si="30"/>
        <v>1</v>
      </c>
      <c r="BG92" s="105"/>
      <c r="BH92" s="106">
        <f t="shared" si="31"/>
        <v>2</v>
      </c>
      <c r="BI92" s="107"/>
      <c r="BJ92" s="106"/>
      <c r="BK92" s="108">
        <f t="shared" si="32"/>
        <v>2000</v>
      </c>
      <c r="BL92" s="108">
        <f t="shared" si="33"/>
        <v>0</v>
      </c>
      <c r="BM92" s="106"/>
      <c r="BN92" s="106"/>
      <c r="BO92" s="106"/>
      <c r="BP92" s="106"/>
    </row>
    <row r="93" spans="1:68" ht="15.75" hidden="1" x14ac:dyDescent="0.25">
      <c r="A93" s="109">
        <v>85</v>
      </c>
      <c r="B93" s="183">
        <v>9</v>
      </c>
      <c r="C93" s="111" t="s">
        <v>171</v>
      </c>
      <c r="D93" s="112" t="s">
        <v>182</v>
      </c>
      <c r="E93" s="113"/>
      <c r="F93" s="114">
        <f t="shared" si="18"/>
        <v>2</v>
      </c>
      <c r="G93" s="115">
        <f t="shared" si="23"/>
        <v>0</v>
      </c>
      <c r="H93" s="116">
        <f t="shared" si="19"/>
        <v>0</v>
      </c>
      <c r="I93" s="117">
        <f t="shared" si="24"/>
        <v>2</v>
      </c>
      <c r="J93" s="118"/>
      <c r="K93" s="119"/>
      <c r="L93" s="119"/>
      <c r="M93" s="119"/>
      <c r="N93" s="120"/>
      <c r="O93" s="120"/>
      <c r="P93" s="120"/>
      <c r="Q93" s="121"/>
      <c r="R93" s="122"/>
      <c r="S93" s="122"/>
      <c r="T93" s="122"/>
      <c r="U93" s="123"/>
      <c r="V93" s="124" t="s">
        <v>68</v>
      </c>
      <c r="W93" s="125"/>
      <c r="X93" s="126" t="s">
        <v>74</v>
      </c>
      <c r="Y93" s="126"/>
      <c r="Z93" s="126"/>
      <c r="AA93" s="126"/>
      <c r="AB93" s="126"/>
      <c r="AC93" s="126"/>
      <c r="AD93" s="126"/>
      <c r="AE93" s="127"/>
      <c r="AF93" s="128"/>
      <c r="AG93" s="129"/>
      <c r="AH93" s="130">
        <f t="shared" si="20"/>
        <v>8</v>
      </c>
      <c r="AI93" s="131">
        <f t="shared" si="21"/>
        <v>6</v>
      </c>
      <c r="AJ93" s="131">
        <f t="shared" si="25"/>
        <v>14</v>
      </c>
      <c r="AK93" s="131">
        <v>0</v>
      </c>
      <c r="AL93" s="132">
        <f t="shared" si="26"/>
        <v>14</v>
      </c>
      <c r="AM93" s="133">
        <v>2</v>
      </c>
      <c r="AN93" s="134">
        <v>0</v>
      </c>
      <c r="AO93" s="135">
        <v>6</v>
      </c>
      <c r="AP93" s="136">
        <v>0</v>
      </c>
      <c r="AQ93" s="136">
        <v>2</v>
      </c>
      <c r="AR93" s="136">
        <v>1</v>
      </c>
      <c r="AS93" s="137">
        <v>2</v>
      </c>
      <c r="AT93" s="138">
        <v>0</v>
      </c>
      <c r="AU93" s="139">
        <v>1</v>
      </c>
      <c r="AV93" s="139">
        <v>0</v>
      </c>
      <c r="AW93" s="139">
        <v>0</v>
      </c>
      <c r="AX93" s="140">
        <v>0</v>
      </c>
      <c r="AZ93" s="66"/>
      <c r="BA93" s="66"/>
      <c r="BB93" s="4" t="str">
        <f t="shared" si="27"/>
        <v>MÁ</v>
      </c>
      <c r="BC93" s="105">
        <f t="shared" si="22"/>
        <v>4</v>
      </c>
      <c r="BD93" s="105">
        <f t="shared" si="28"/>
        <v>1</v>
      </c>
      <c r="BE93" s="105">
        <f t="shared" si="29"/>
        <v>0</v>
      </c>
      <c r="BF93" s="105">
        <f t="shared" si="30"/>
        <v>2</v>
      </c>
      <c r="BG93" s="105"/>
      <c r="BH93" s="106">
        <f t="shared" si="31"/>
        <v>6</v>
      </c>
      <c r="BI93" s="107"/>
      <c r="BJ93" s="106"/>
      <c r="BK93" s="108">
        <f t="shared" si="32"/>
        <v>2000</v>
      </c>
      <c r="BL93" s="108">
        <f t="shared" si="33"/>
        <v>0</v>
      </c>
      <c r="BM93" s="106"/>
      <c r="BN93" s="106"/>
      <c r="BO93" s="106"/>
      <c r="BP93" s="106"/>
    </row>
    <row r="94" spans="1:68" ht="15.75" hidden="1" x14ac:dyDescent="0.25">
      <c r="A94" s="109">
        <v>86</v>
      </c>
      <c r="B94" s="183">
        <v>10</v>
      </c>
      <c r="C94" s="111" t="s">
        <v>171</v>
      </c>
      <c r="D94" s="112" t="s">
        <v>183</v>
      </c>
      <c r="E94" s="113"/>
      <c r="F94" s="114">
        <f t="shared" si="18"/>
        <v>2</v>
      </c>
      <c r="G94" s="115">
        <f t="shared" si="23"/>
        <v>0</v>
      </c>
      <c r="H94" s="116">
        <f t="shared" si="19"/>
        <v>0</v>
      </c>
      <c r="I94" s="117">
        <f t="shared" si="24"/>
        <v>2</v>
      </c>
      <c r="J94" s="118"/>
      <c r="K94" s="119"/>
      <c r="L94" s="119"/>
      <c r="M94" s="119"/>
      <c r="N94" s="120"/>
      <c r="O94" s="120"/>
      <c r="P94" s="120"/>
      <c r="Q94" s="121"/>
      <c r="R94" s="122"/>
      <c r="S94" s="122"/>
      <c r="T94" s="122"/>
      <c r="U94" s="123"/>
      <c r="V94" s="124" t="s">
        <v>68</v>
      </c>
      <c r="W94" s="125"/>
      <c r="X94" s="126" t="s">
        <v>74</v>
      </c>
      <c r="Y94" s="126"/>
      <c r="Z94" s="126"/>
      <c r="AA94" s="126"/>
      <c r="AB94" s="126"/>
      <c r="AC94" s="126"/>
      <c r="AD94" s="126"/>
      <c r="AE94" s="127"/>
      <c r="AF94" s="128"/>
      <c r="AG94" s="129"/>
      <c r="AH94" s="130">
        <f t="shared" si="20"/>
        <v>11</v>
      </c>
      <c r="AI94" s="131">
        <f t="shared" si="21"/>
        <v>3</v>
      </c>
      <c r="AJ94" s="131">
        <f t="shared" si="25"/>
        <v>14</v>
      </c>
      <c r="AK94" s="131">
        <v>1</v>
      </c>
      <c r="AL94" s="132">
        <f t="shared" si="26"/>
        <v>15</v>
      </c>
      <c r="AM94" s="133">
        <v>11</v>
      </c>
      <c r="AN94" s="134">
        <v>0</v>
      </c>
      <c r="AO94" s="135">
        <v>0</v>
      </c>
      <c r="AP94" s="136">
        <v>0</v>
      </c>
      <c r="AQ94" s="136">
        <v>0</v>
      </c>
      <c r="AR94" s="136">
        <v>0</v>
      </c>
      <c r="AS94" s="137">
        <v>1</v>
      </c>
      <c r="AT94" s="138">
        <v>0</v>
      </c>
      <c r="AU94" s="139">
        <v>1</v>
      </c>
      <c r="AV94" s="139">
        <v>0</v>
      </c>
      <c r="AW94" s="139">
        <v>1</v>
      </c>
      <c r="AX94" s="140">
        <v>0</v>
      </c>
      <c r="AZ94" s="66"/>
      <c r="BA94" s="66"/>
      <c r="BB94" s="4" t="str">
        <f t="shared" si="27"/>
        <v>MÁ</v>
      </c>
      <c r="BC94" s="105">
        <f t="shared" si="22"/>
        <v>4</v>
      </c>
      <c r="BD94" s="105">
        <f t="shared" si="28"/>
        <v>1</v>
      </c>
      <c r="BE94" s="105">
        <f t="shared" si="29"/>
        <v>0</v>
      </c>
      <c r="BF94" s="105">
        <f t="shared" si="30"/>
        <v>2</v>
      </c>
      <c r="BG94" s="105"/>
      <c r="BH94" s="106">
        <f t="shared" si="31"/>
        <v>3</v>
      </c>
      <c r="BI94" s="107"/>
      <c r="BJ94" s="106"/>
      <c r="BK94" s="108">
        <f t="shared" si="32"/>
        <v>2000</v>
      </c>
      <c r="BL94" s="108">
        <f t="shared" si="33"/>
        <v>0</v>
      </c>
      <c r="BM94" s="106"/>
      <c r="BN94" s="106"/>
      <c r="BO94" s="106"/>
      <c r="BP94" s="106"/>
    </row>
    <row r="95" spans="1:68" ht="15.75" hidden="1" x14ac:dyDescent="0.25">
      <c r="A95" s="109">
        <v>87</v>
      </c>
      <c r="B95" s="183">
        <v>11</v>
      </c>
      <c r="C95" s="111" t="s">
        <v>171</v>
      </c>
      <c r="D95" s="112" t="s">
        <v>184</v>
      </c>
      <c r="E95" s="113"/>
      <c r="F95" s="114">
        <f t="shared" si="18"/>
        <v>2</v>
      </c>
      <c r="G95" s="115">
        <f t="shared" si="23"/>
        <v>0</v>
      </c>
      <c r="H95" s="116">
        <f t="shared" si="19"/>
        <v>0</v>
      </c>
      <c r="I95" s="117">
        <f t="shared" si="24"/>
        <v>2</v>
      </c>
      <c r="J95" s="118"/>
      <c r="K95" s="119"/>
      <c r="L95" s="119"/>
      <c r="M95" s="119"/>
      <c r="N95" s="120"/>
      <c r="O95" s="120"/>
      <c r="P95" s="120"/>
      <c r="Q95" s="121"/>
      <c r="R95" s="122"/>
      <c r="S95" s="122"/>
      <c r="T95" s="122"/>
      <c r="U95" s="123"/>
      <c r="V95" s="124" t="s">
        <v>68</v>
      </c>
      <c r="W95" s="125"/>
      <c r="X95" s="126" t="s">
        <v>74</v>
      </c>
      <c r="Y95" s="126"/>
      <c r="Z95" s="126"/>
      <c r="AA95" s="126"/>
      <c r="AB95" s="126"/>
      <c r="AC95" s="126"/>
      <c r="AD95" s="126"/>
      <c r="AE95" s="127"/>
      <c r="AF95" s="128"/>
      <c r="AG95" s="129"/>
      <c r="AH95" s="130">
        <f>SUM(AM95+AN95+AO95+AT95)</f>
        <v>17</v>
      </c>
      <c r="AI95" s="131">
        <f>SUM(AP95+AQ95+AR95+AS95+AU95+AV95+AW95+AX95)</f>
        <v>5</v>
      </c>
      <c r="AJ95" s="131">
        <f t="shared" si="25"/>
        <v>22</v>
      </c>
      <c r="AK95" s="131">
        <v>6</v>
      </c>
      <c r="AL95" s="132">
        <f t="shared" si="26"/>
        <v>28</v>
      </c>
      <c r="AM95" s="133">
        <v>15</v>
      </c>
      <c r="AN95" s="134">
        <v>2</v>
      </c>
      <c r="AO95" s="135">
        <v>0</v>
      </c>
      <c r="AP95" s="136">
        <v>0</v>
      </c>
      <c r="AQ95" s="136">
        <v>3</v>
      </c>
      <c r="AR95" s="136">
        <v>0</v>
      </c>
      <c r="AS95" s="137">
        <v>0</v>
      </c>
      <c r="AT95" s="138">
        <v>0</v>
      </c>
      <c r="AU95" s="139">
        <v>0</v>
      </c>
      <c r="AV95" s="139">
        <v>1</v>
      </c>
      <c r="AW95" s="139">
        <v>1</v>
      </c>
      <c r="AX95" s="140">
        <v>0</v>
      </c>
      <c r="AZ95" s="66"/>
      <c r="BA95" s="66"/>
      <c r="BB95" s="4" t="str">
        <f t="shared" si="27"/>
        <v>MÁ</v>
      </c>
      <c r="BC95" s="105">
        <f t="shared" si="22"/>
        <v>4</v>
      </c>
      <c r="BD95" s="105">
        <f t="shared" si="28"/>
        <v>1</v>
      </c>
      <c r="BE95" s="105">
        <f t="shared" si="29"/>
        <v>0</v>
      </c>
      <c r="BF95" s="105">
        <f t="shared" si="30"/>
        <v>2</v>
      </c>
      <c r="BG95" s="105"/>
      <c r="BH95" s="106">
        <f t="shared" si="31"/>
        <v>5</v>
      </c>
      <c r="BI95" s="107"/>
      <c r="BJ95" s="106"/>
      <c r="BK95" s="108">
        <f t="shared" si="32"/>
        <v>2000</v>
      </c>
      <c r="BL95" s="108">
        <f t="shared" si="33"/>
        <v>0</v>
      </c>
      <c r="BM95" s="106"/>
      <c r="BN95" s="106"/>
      <c r="BO95" s="106"/>
      <c r="BP95" s="106"/>
    </row>
    <row r="96" spans="1:68" ht="15.75" hidden="1" x14ac:dyDescent="0.25">
      <c r="A96" s="109">
        <v>88</v>
      </c>
      <c r="B96" s="183">
        <v>12</v>
      </c>
      <c r="C96" s="111" t="s">
        <v>171</v>
      </c>
      <c r="D96" s="112" t="s">
        <v>185</v>
      </c>
      <c r="E96" s="113"/>
      <c r="F96" s="114">
        <f t="shared" si="18"/>
        <v>3</v>
      </c>
      <c r="G96" s="115">
        <f t="shared" si="23"/>
        <v>0</v>
      </c>
      <c r="H96" s="116">
        <f t="shared" si="19"/>
        <v>0</v>
      </c>
      <c r="I96" s="117">
        <f t="shared" si="24"/>
        <v>3</v>
      </c>
      <c r="J96" s="118"/>
      <c r="K96" s="119"/>
      <c r="L96" s="119"/>
      <c r="M96" s="119"/>
      <c r="N96" s="120"/>
      <c r="O96" s="120"/>
      <c r="P96" s="120"/>
      <c r="Q96" s="121"/>
      <c r="R96" s="122"/>
      <c r="S96" s="122"/>
      <c r="T96" s="122"/>
      <c r="U96" s="123"/>
      <c r="V96" s="124" t="s">
        <v>68</v>
      </c>
      <c r="W96" s="125" t="s">
        <v>74</v>
      </c>
      <c r="X96" s="126" t="s">
        <v>69</v>
      </c>
      <c r="Y96" s="126"/>
      <c r="Z96" s="126"/>
      <c r="AA96" s="126"/>
      <c r="AB96" s="126"/>
      <c r="AC96" s="126"/>
      <c r="AD96" s="126"/>
      <c r="AE96" s="127"/>
      <c r="AF96" s="128"/>
      <c r="AG96" s="129"/>
      <c r="AH96" s="130">
        <f t="shared" si="20"/>
        <v>9</v>
      </c>
      <c r="AI96" s="131">
        <f t="shared" si="21"/>
        <v>12</v>
      </c>
      <c r="AJ96" s="131">
        <f t="shared" si="25"/>
        <v>21</v>
      </c>
      <c r="AK96" s="131">
        <v>13</v>
      </c>
      <c r="AL96" s="132">
        <f t="shared" si="26"/>
        <v>34</v>
      </c>
      <c r="AM96" s="133">
        <v>7</v>
      </c>
      <c r="AN96" s="134">
        <v>0</v>
      </c>
      <c r="AO96" s="135">
        <v>2</v>
      </c>
      <c r="AP96" s="136">
        <v>0</v>
      </c>
      <c r="AQ96" s="136">
        <v>3</v>
      </c>
      <c r="AR96" s="136">
        <v>1</v>
      </c>
      <c r="AS96" s="137">
        <v>6</v>
      </c>
      <c r="AT96" s="138">
        <v>0</v>
      </c>
      <c r="AU96" s="139">
        <v>1</v>
      </c>
      <c r="AV96" s="139">
        <v>0</v>
      </c>
      <c r="AW96" s="139">
        <v>1</v>
      </c>
      <c r="AX96" s="140">
        <v>0</v>
      </c>
      <c r="AZ96" s="65"/>
      <c r="BA96" s="66"/>
      <c r="BB96" s="4" t="str">
        <f t="shared" si="27"/>
        <v>MÁ</v>
      </c>
      <c r="BC96" s="105">
        <f t="shared" si="22"/>
        <v>4</v>
      </c>
      <c r="BD96" s="105">
        <f t="shared" si="28"/>
        <v>1</v>
      </c>
      <c r="BE96" s="105">
        <f t="shared" si="29"/>
        <v>0</v>
      </c>
      <c r="BF96" s="105">
        <f t="shared" si="30"/>
        <v>3</v>
      </c>
      <c r="BG96" s="105"/>
      <c r="BH96" s="106">
        <f t="shared" si="31"/>
        <v>12</v>
      </c>
      <c r="BI96" s="107"/>
      <c r="BJ96" s="106"/>
      <c r="BK96" s="108">
        <f t="shared" si="32"/>
        <v>2000</v>
      </c>
      <c r="BL96" s="108">
        <f t="shared" si="33"/>
        <v>0</v>
      </c>
      <c r="BM96" s="106"/>
      <c r="BN96" s="106"/>
      <c r="BO96" s="106"/>
      <c r="BP96" s="106"/>
    </row>
    <row r="97" spans="1:68" ht="15.75" hidden="1" x14ac:dyDescent="0.25">
      <c r="A97" s="109">
        <v>89</v>
      </c>
      <c r="B97" s="183">
        <v>13</v>
      </c>
      <c r="C97" s="111" t="s">
        <v>171</v>
      </c>
      <c r="D97" s="112" t="s">
        <v>186</v>
      </c>
      <c r="E97" s="113"/>
      <c r="F97" s="114">
        <f t="shared" si="18"/>
        <v>2</v>
      </c>
      <c r="G97" s="115">
        <f t="shared" si="23"/>
        <v>0</v>
      </c>
      <c r="H97" s="116">
        <f t="shared" si="19"/>
        <v>0</v>
      </c>
      <c r="I97" s="117">
        <f t="shared" si="24"/>
        <v>2</v>
      </c>
      <c r="J97" s="118"/>
      <c r="K97" s="119"/>
      <c r="L97" s="119"/>
      <c r="M97" s="119"/>
      <c r="N97" s="120"/>
      <c r="O97" s="120"/>
      <c r="P97" s="120"/>
      <c r="Q97" s="121"/>
      <c r="R97" s="122"/>
      <c r="S97" s="122"/>
      <c r="T97" s="122"/>
      <c r="U97" s="123"/>
      <c r="V97" s="124" t="s">
        <v>68</v>
      </c>
      <c r="W97" s="125"/>
      <c r="X97" s="126" t="s">
        <v>74</v>
      </c>
      <c r="Y97" s="126"/>
      <c r="Z97" s="126"/>
      <c r="AA97" s="126"/>
      <c r="AB97" s="126"/>
      <c r="AC97" s="126"/>
      <c r="AD97" s="126"/>
      <c r="AE97" s="127"/>
      <c r="AF97" s="128"/>
      <c r="AG97" s="129"/>
      <c r="AH97" s="130">
        <f t="shared" si="20"/>
        <v>17</v>
      </c>
      <c r="AI97" s="131">
        <f t="shared" si="21"/>
        <v>1</v>
      </c>
      <c r="AJ97" s="131">
        <f t="shared" si="25"/>
        <v>18</v>
      </c>
      <c r="AK97" s="131">
        <v>2</v>
      </c>
      <c r="AL97" s="132">
        <f t="shared" si="26"/>
        <v>20</v>
      </c>
      <c r="AM97" s="133">
        <v>16</v>
      </c>
      <c r="AN97" s="134">
        <v>0</v>
      </c>
      <c r="AO97" s="135">
        <v>1</v>
      </c>
      <c r="AP97" s="136">
        <v>0</v>
      </c>
      <c r="AQ97" s="136">
        <v>0</v>
      </c>
      <c r="AR97" s="136">
        <v>0</v>
      </c>
      <c r="AS97" s="137">
        <v>1</v>
      </c>
      <c r="AT97" s="138">
        <v>0</v>
      </c>
      <c r="AU97" s="139">
        <v>0</v>
      </c>
      <c r="AV97" s="139">
        <v>0</v>
      </c>
      <c r="AW97" s="139">
        <v>0</v>
      </c>
      <c r="AX97" s="140">
        <v>0</v>
      </c>
      <c r="AZ97" s="66"/>
      <c r="BA97" s="66"/>
      <c r="BB97" s="4" t="str">
        <f t="shared" si="27"/>
        <v>MÁ</v>
      </c>
      <c r="BC97" s="105">
        <f t="shared" si="22"/>
        <v>4</v>
      </c>
      <c r="BD97" s="105">
        <f t="shared" si="28"/>
        <v>1</v>
      </c>
      <c r="BE97" s="105">
        <f t="shared" si="29"/>
        <v>0</v>
      </c>
      <c r="BF97" s="105">
        <f t="shared" si="30"/>
        <v>2</v>
      </c>
      <c r="BG97" s="105"/>
      <c r="BH97" s="106">
        <f t="shared" si="31"/>
        <v>1</v>
      </c>
      <c r="BI97" s="107"/>
      <c r="BJ97" s="106"/>
      <c r="BK97" s="108">
        <f t="shared" si="32"/>
        <v>2000</v>
      </c>
      <c r="BL97" s="108">
        <f t="shared" si="33"/>
        <v>0</v>
      </c>
      <c r="BM97" s="106"/>
      <c r="BN97" s="106"/>
      <c r="BO97" s="106"/>
      <c r="BP97" s="106"/>
    </row>
    <row r="98" spans="1:68" ht="16.5" hidden="1" thickBot="1" x14ac:dyDescent="0.3">
      <c r="A98" s="109">
        <v>90</v>
      </c>
      <c r="B98" s="222">
        <v>14</v>
      </c>
      <c r="C98" s="191" t="s">
        <v>171</v>
      </c>
      <c r="D98" s="223" t="s">
        <v>187</v>
      </c>
      <c r="E98" s="193"/>
      <c r="F98" s="194">
        <f t="shared" si="18"/>
        <v>7</v>
      </c>
      <c r="G98" s="195">
        <f t="shared" si="23"/>
        <v>3</v>
      </c>
      <c r="H98" s="196">
        <f t="shared" si="19"/>
        <v>2</v>
      </c>
      <c r="I98" s="197">
        <f t="shared" si="24"/>
        <v>2</v>
      </c>
      <c r="J98" s="198"/>
      <c r="K98" s="199" t="s">
        <v>68</v>
      </c>
      <c r="L98" s="199" t="s">
        <v>74</v>
      </c>
      <c r="M98" s="199" t="s">
        <v>69</v>
      </c>
      <c r="N98" s="200"/>
      <c r="O98" s="200"/>
      <c r="P98" s="200"/>
      <c r="Q98" s="201"/>
      <c r="R98" s="202"/>
      <c r="S98" s="202" t="s">
        <v>70</v>
      </c>
      <c r="T98" s="202"/>
      <c r="U98" s="203" t="s">
        <v>71</v>
      </c>
      <c r="V98" s="204"/>
      <c r="W98" s="205"/>
      <c r="X98" s="206" t="s">
        <v>151</v>
      </c>
      <c r="Y98" s="206" t="s">
        <v>152</v>
      </c>
      <c r="Z98" s="206"/>
      <c r="AA98" s="206"/>
      <c r="AB98" s="206"/>
      <c r="AC98" s="206"/>
      <c r="AD98" s="206"/>
      <c r="AE98" s="207"/>
      <c r="AF98" s="208"/>
      <c r="AG98" s="209"/>
      <c r="AH98" s="210">
        <f t="shared" si="20"/>
        <v>26</v>
      </c>
      <c r="AI98" s="211">
        <f t="shared" si="21"/>
        <v>17</v>
      </c>
      <c r="AJ98" s="211">
        <f t="shared" si="25"/>
        <v>43</v>
      </c>
      <c r="AK98" s="211">
        <v>35</v>
      </c>
      <c r="AL98" s="212">
        <f t="shared" si="26"/>
        <v>78</v>
      </c>
      <c r="AM98" s="213">
        <v>23</v>
      </c>
      <c r="AN98" s="214">
        <v>0</v>
      </c>
      <c r="AO98" s="215">
        <v>2</v>
      </c>
      <c r="AP98" s="216">
        <v>0</v>
      </c>
      <c r="AQ98" s="216">
        <v>2</v>
      </c>
      <c r="AR98" s="216">
        <v>1</v>
      </c>
      <c r="AS98" s="217">
        <v>6</v>
      </c>
      <c r="AT98" s="218">
        <v>1</v>
      </c>
      <c r="AU98" s="219">
        <v>4</v>
      </c>
      <c r="AV98" s="219">
        <v>0</v>
      </c>
      <c r="AW98" s="219">
        <v>1</v>
      </c>
      <c r="AX98" s="220">
        <v>3</v>
      </c>
      <c r="AZ98" s="103"/>
      <c r="BA98" s="66"/>
      <c r="BB98" s="4" t="str">
        <f t="shared" si="27"/>
        <v>MÁ</v>
      </c>
      <c r="BC98" s="104">
        <f t="shared" si="22"/>
        <v>8</v>
      </c>
      <c r="BD98" s="105">
        <f t="shared" si="28"/>
        <v>1</v>
      </c>
      <c r="BE98" s="105">
        <f t="shared" si="29"/>
        <v>7</v>
      </c>
      <c r="BF98" s="105">
        <f t="shared" si="30"/>
        <v>0</v>
      </c>
      <c r="BG98" s="105"/>
      <c r="BH98" s="106">
        <f t="shared" si="31"/>
        <v>17</v>
      </c>
      <c r="BI98" s="107"/>
      <c r="BJ98" s="106"/>
      <c r="BK98" s="108">
        <f t="shared" si="32"/>
        <v>0</v>
      </c>
      <c r="BL98" s="108">
        <f t="shared" si="33"/>
        <v>4000</v>
      </c>
      <c r="BM98" s="106"/>
      <c r="BN98" s="106"/>
      <c r="BO98" s="106"/>
      <c r="BP98" s="106"/>
    </row>
    <row r="99" spans="1:68" ht="15.75" hidden="1" x14ac:dyDescent="0.25">
      <c r="A99" s="109">
        <v>91</v>
      </c>
      <c r="B99" s="152">
        <v>1</v>
      </c>
      <c r="C99" s="153" t="s">
        <v>188</v>
      </c>
      <c r="D99" s="221" t="s">
        <v>189</v>
      </c>
      <c r="E99" s="155"/>
      <c r="F99" s="156">
        <f t="shared" si="18"/>
        <v>1</v>
      </c>
      <c r="G99" s="157">
        <f t="shared" si="23"/>
        <v>0</v>
      </c>
      <c r="H99" s="158">
        <f t="shared" si="19"/>
        <v>0</v>
      </c>
      <c r="I99" s="159">
        <f t="shared" si="24"/>
        <v>1</v>
      </c>
      <c r="J99" s="160"/>
      <c r="K99" s="161"/>
      <c r="L99" s="161"/>
      <c r="M99" s="161"/>
      <c r="N99" s="162"/>
      <c r="O99" s="162"/>
      <c r="P99" s="162"/>
      <c r="Q99" s="163"/>
      <c r="R99" s="164"/>
      <c r="S99" s="164"/>
      <c r="T99" s="164"/>
      <c r="U99" s="165"/>
      <c r="V99" s="166" t="s">
        <v>68</v>
      </c>
      <c r="W99" s="167"/>
      <c r="X99" s="168"/>
      <c r="Y99" s="168"/>
      <c r="Z99" s="168"/>
      <c r="AA99" s="168"/>
      <c r="AB99" s="168"/>
      <c r="AC99" s="168"/>
      <c r="AD99" s="168"/>
      <c r="AE99" s="169"/>
      <c r="AF99" s="170"/>
      <c r="AG99" s="171"/>
      <c r="AH99" s="172">
        <f t="shared" si="20"/>
        <v>7</v>
      </c>
      <c r="AI99" s="173">
        <f t="shared" si="21"/>
        <v>0</v>
      </c>
      <c r="AJ99" s="173">
        <f t="shared" si="25"/>
        <v>7</v>
      </c>
      <c r="AK99" s="173">
        <v>7</v>
      </c>
      <c r="AL99" s="174">
        <f t="shared" si="26"/>
        <v>14</v>
      </c>
      <c r="AM99" s="175">
        <v>7</v>
      </c>
      <c r="AN99" s="176">
        <v>0</v>
      </c>
      <c r="AO99" s="177">
        <v>0</v>
      </c>
      <c r="AP99" s="178">
        <v>0</v>
      </c>
      <c r="AQ99" s="178">
        <v>0</v>
      </c>
      <c r="AR99" s="178">
        <v>0</v>
      </c>
      <c r="AS99" s="179">
        <v>0</v>
      </c>
      <c r="AT99" s="180">
        <v>0</v>
      </c>
      <c r="AU99" s="181">
        <v>0</v>
      </c>
      <c r="AV99" s="181">
        <v>0</v>
      </c>
      <c r="AW99" s="181">
        <v>0</v>
      </c>
      <c r="AX99" s="182">
        <v>0</v>
      </c>
      <c r="AZ99" s="66"/>
      <c r="BA99" s="66"/>
      <c r="BB99" s="4" t="str">
        <f t="shared" si="27"/>
        <v>NEMÁ</v>
      </c>
      <c r="BC99" s="105">
        <f t="shared" si="22"/>
        <v>4</v>
      </c>
      <c r="BD99" s="105">
        <f t="shared" si="28"/>
        <v>1</v>
      </c>
      <c r="BE99" s="105">
        <f t="shared" si="29"/>
        <v>0</v>
      </c>
      <c r="BF99" s="105">
        <f t="shared" si="30"/>
        <v>1</v>
      </c>
      <c r="BG99" s="105"/>
      <c r="BH99" s="106">
        <f t="shared" si="31"/>
        <v>0</v>
      </c>
      <c r="BI99" s="107"/>
      <c r="BJ99" s="106"/>
      <c r="BK99" s="108">
        <f t="shared" si="32"/>
        <v>2000</v>
      </c>
      <c r="BL99" s="108">
        <f t="shared" si="33"/>
        <v>0</v>
      </c>
      <c r="BM99" s="106"/>
      <c r="BN99" s="106"/>
      <c r="BO99" s="106"/>
      <c r="BP99" s="106"/>
    </row>
    <row r="100" spans="1:68" ht="15.75" x14ac:dyDescent="0.25">
      <c r="A100" s="109">
        <v>92</v>
      </c>
      <c r="B100" s="183">
        <v>2</v>
      </c>
      <c r="C100" s="111" t="s">
        <v>188</v>
      </c>
      <c r="D100" s="141" t="s">
        <v>190</v>
      </c>
      <c r="E100" s="113"/>
      <c r="F100" s="114">
        <f t="shared" si="18"/>
        <v>3</v>
      </c>
      <c r="G100" s="115">
        <f t="shared" si="23"/>
        <v>0</v>
      </c>
      <c r="H100" s="116">
        <f t="shared" si="19"/>
        <v>1</v>
      </c>
      <c r="I100" s="117">
        <f t="shared" si="24"/>
        <v>2</v>
      </c>
      <c r="J100" s="118"/>
      <c r="K100" s="119"/>
      <c r="L100" s="119"/>
      <c r="M100" s="119"/>
      <c r="N100" s="120"/>
      <c r="O100" s="120"/>
      <c r="P100" s="120"/>
      <c r="Q100" s="121" t="s">
        <v>68</v>
      </c>
      <c r="R100" s="122"/>
      <c r="S100" s="122"/>
      <c r="T100" s="122"/>
      <c r="U100" s="123"/>
      <c r="V100" s="124" t="s">
        <v>74</v>
      </c>
      <c r="W100" s="125"/>
      <c r="X100" s="126" t="s">
        <v>69</v>
      </c>
      <c r="Y100" s="126"/>
      <c r="Z100" s="126"/>
      <c r="AA100" s="126"/>
      <c r="AB100" s="126"/>
      <c r="AC100" s="126"/>
      <c r="AD100" s="126"/>
      <c r="AE100" s="127"/>
      <c r="AF100" s="128"/>
      <c r="AG100" s="129"/>
      <c r="AH100" s="130">
        <f t="shared" si="20"/>
        <v>18</v>
      </c>
      <c r="AI100" s="131">
        <f t="shared" si="21"/>
        <v>12</v>
      </c>
      <c r="AJ100" s="131">
        <f t="shared" si="25"/>
        <v>30</v>
      </c>
      <c r="AK100" s="131">
        <v>1</v>
      </c>
      <c r="AL100" s="132">
        <f t="shared" si="26"/>
        <v>31</v>
      </c>
      <c r="AM100" s="133">
        <v>16</v>
      </c>
      <c r="AN100" s="134">
        <v>1</v>
      </c>
      <c r="AO100" s="135">
        <v>1</v>
      </c>
      <c r="AP100" s="136">
        <v>0</v>
      </c>
      <c r="AQ100" s="136">
        <v>4</v>
      </c>
      <c r="AR100" s="136">
        <v>1</v>
      </c>
      <c r="AS100" s="137">
        <v>3</v>
      </c>
      <c r="AT100" s="138">
        <v>0</v>
      </c>
      <c r="AU100" s="139">
        <v>2</v>
      </c>
      <c r="AV100" s="139">
        <v>0</v>
      </c>
      <c r="AW100" s="139">
        <v>2</v>
      </c>
      <c r="AX100" s="140">
        <v>0</v>
      </c>
      <c r="AY100" s="142" t="s">
        <v>76</v>
      </c>
      <c r="AZ100" s="66"/>
      <c r="BA100" s="66"/>
      <c r="BB100" s="66" t="str">
        <f t="shared" si="27"/>
        <v>MÁ</v>
      </c>
      <c r="BC100" s="105">
        <f t="shared" si="22"/>
        <v>4</v>
      </c>
      <c r="BD100" s="105">
        <f t="shared" si="28"/>
        <v>1</v>
      </c>
      <c r="BE100" s="105">
        <f t="shared" si="29"/>
        <v>0</v>
      </c>
      <c r="BF100" s="105">
        <f t="shared" si="30"/>
        <v>3</v>
      </c>
      <c r="BG100" s="105"/>
      <c r="BH100" s="106">
        <f t="shared" si="31"/>
        <v>12</v>
      </c>
      <c r="BI100" s="146">
        <v>2</v>
      </c>
      <c r="BJ100" s="106"/>
      <c r="BK100" s="147">
        <f t="shared" si="32"/>
        <v>1000</v>
      </c>
      <c r="BL100" s="108">
        <f t="shared" si="33"/>
        <v>0</v>
      </c>
      <c r="BM100" s="148" t="s">
        <v>205</v>
      </c>
      <c r="BN100" s="106"/>
      <c r="BO100" s="106"/>
      <c r="BP100" s="106"/>
    </row>
    <row r="101" spans="1:68" ht="15.75" x14ac:dyDescent="0.25">
      <c r="A101" s="109">
        <v>93</v>
      </c>
      <c r="B101" s="183">
        <v>3</v>
      </c>
      <c r="C101" s="111" t="s">
        <v>188</v>
      </c>
      <c r="D101" s="141" t="s">
        <v>191</v>
      </c>
      <c r="E101" s="113"/>
      <c r="F101" s="114">
        <f t="shared" si="18"/>
        <v>4</v>
      </c>
      <c r="G101" s="116">
        <f t="shared" si="23"/>
        <v>0</v>
      </c>
      <c r="H101" s="116">
        <f t="shared" si="19"/>
        <v>2</v>
      </c>
      <c r="I101" s="117">
        <f t="shared" si="24"/>
        <v>2</v>
      </c>
      <c r="J101" s="118"/>
      <c r="K101" s="119"/>
      <c r="L101" s="119"/>
      <c r="M101" s="119"/>
      <c r="N101" s="120"/>
      <c r="O101" s="120"/>
      <c r="P101" s="120"/>
      <c r="Q101" s="121"/>
      <c r="R101" s="122"/>
      <c r="S101" s="122" t="s">
        <v>68</v>
      </c>
      <c r="T101" s="122"/>
      <c r="U101" s="123" t="s">
        <v>74</v>
      </c>
      <c r="V101" s="124" t="s">
        <v>69</v>
      </c>
      <c r="W101" s="125"/>
      <c r="X101" s="126" t="s">
        <v>70</v>
      </c>
      <c r="Y101" s="126"/>
      <c r="Z101" s="126"/>
      <c r="AA101" s="126"/>
      <c r="AB101" s="126"/>
      <c r="AC101" s="126"/>
      <c r="AD101" s="126"/>
      <c r="AE101" s="127"/>
      <c r="AF101" s="128"/>
      <c r="AG101" s="129"/>
      <c r="AH101" s="130">
        <f t="shared" si="20"/>
        <v>24</v>
      </c>
      <c r="AI101" s="131">
        <f t="shared" si="21"/>
        <v>9</v>
      </c>
      <c r="AJ101" s="131">
        <f t="shared" si="25"/>
        <v>33</v>
      </c>
      <c r="AK101" s="131">
        <v>9</v>
      </c>
      <c r="AL101" s="132">
        <f t="shared" si="26"/>
        <v>42</v>
      </c>
      <c r="AM101" s="133">
        <v>22</v>
      </c>
      <c r="AN101" s="134">
        <v>1</v>
      </c>
      <c r="AO101" s="135">
        <v>1</v>
      </c>
      <c r="AP101" s="136">
        <v>0</v>
      </c>
      <c r="AQ101" s="136">
        <v>2</v>
      </c>
      <c r="AR101" s="136">
        <v>0</v>
      </c>
      <c r="AS101" s="137">
        <v>0</v>
      </c>
      <c r="AT101" s="138">
        <v>0</v>
      </c>
      <c r="AU101" s="139">
        <v>4</v>
      </c>
      <c r="AV101" s="139">
        <v>0</v>
      </c>
      <c r="AW101" s="139">
        <v>3</v>
      </c>
      <c r="AX101" s="140">
        <v>0</v>
      </c>
      <c r="AY101" s="142" t="s">
        <v>76</v>
      </c>
      <c r="AZ101" s="66"/>
      <c r="BA101" s="66"/>
      <c r="BB101" s="66" t="str">
        <f t="shared" si="27"/>
        <v>MÁ</v>
      </c>
      <c r="BC101" s="105">
        <f t="shared" si="22"/>
        <v>4</v>
      </c>
      <c r="BD101" s="105">
        <f t="shared" si="28"/>
        <v>0</v>
      </c>
      <c r="BE101" s="105">
        <f t="shared" si="29"/>
        <v>0</v>
      </c>
      <c r="BF101" s="105">
        <f t="shared" si="30"/>
        <v>4</v>
      </c>
      <c r="BG101" s="105"/>
      <c r="BH101" s="106">
        <f t="shared" si="31"/>
        <v>9</v>
      </c>
      <c r="BI101" s="143">
        <v>4</v>
      </c>
      <c r="BJ101" s="106"/>
      <c r="BK101" s="144">
        <f t="shared" si="32"/>
        <v>0</v>
      </c>
      <c r="BL101" s="108">
        <f t="shared" si="33"/>
        <v>0</v>
      </c>
      <c r="BM101" s="145" t="s">
        <v>192</v>
      </c>
      <c r="BN101" s="106"/>
      <c r="BO101" s="106"/>
      <c r="BP101" s="106"/>
    </row>
    <row r="102" spans="1:68" ht="15.75" hidden="1" x14ac:dyDescent="0.25">
      <c r="A102" s="109">
        <v>94</v>
      </c>
      <c r="B102" s="183">
        <v>4</v>
      </c>
      <c r="C102" s="111" t="s">
        <v>188</v>
      </c>
      <c r="D102" s="112" t="s">
        <v>193</v>
      </c>
      <c r="E102" s="113"/>
      <c r="F102" s="114">
        <f t="shared" si="18"/>
        <v>2</v>
      </c>
      <c r="G102" s="116">
        <f t="shared" si="23"/>
        <v>0</v>
      </c>
      <c r="H102" s="116">
        <f t="shared" si="19"/>
        <v>0</v>
      </c>
      <c r="I102" s="117">
        <f t="shared" si="24"/>
        <v>2</v>
      </c>
      <c r="J102" s="118"/>
      <c r="K102" s="119"/>
      <c r="L102" s="119"/>
      <c r="M102" s="119"/>
      <c r="N102" s="120"/>
      <c r="O102" s="120"/>
      <c r="P102" s="120"/>
      <c r="Q102" s="121"/>
      <c r="R102" s="122"/>
      <c r="S102" s="122"/>
      <c r="T102" s="122"/>
      <c r="U102" s="123"/>
      <c r="V102" s="124" t="s">
        <v>68</v>
      </c>
      <c r="W102" s="125"/>
      <c r="X102" s="126" t="s">
        <v>74</v>
      </c>
      <c r="Y102" s="126"/>
      <c r="Z102" s="126"/>
      <c r="AA102" s="126"/>
      <c r="AB102" s="126"/>
      <c r="AC102" s="126"/>
      <c r="AD102" s="126"/>
      <c r="AE102" s="127"/>
      <c r="AF102" s="128"/>
      <c r="AG102" s="129"/>
      <c r="AH102" s="130">
        <f t="shared" si="20"/>
        <v>11</v>
      </c>
      <c r="AI102" s="131">
        <f t="shared" si="21"/>
        <v>3</v>
      </c>
      <c r="AJ102" s="131">
        <f t="shared" si="25"/>
        <v>14</v>
      </c>
      <c r="AK102" s="131">
        <v>0</v>
      </c>
      <c r="AL102" s="132">
        <f t="shared" si="26"/>
        <v>14</v>
      </c>
      <c r="AM102" s="133">
        <v>11</v>
      </c>
      <c r="AN102" s="134">
        <v>0</v>
      </c>
      <c r="AO102" s="135">
        <v>0</v>
      </c>
      <c r="AP102" s="136">
        <v>0</v>
      </c>
      <c r="AQ102" s="136">
        <v>3</v>
      </c>
      <c r="AR102" s="136">
        <v>0</v>
      </c>
      <c r="AS102" s="137">
        <v>0</v>
      </c>
      <c r="AT102" s="138">
        <v>0</v>
      </c>
      <c r="AU102" s="139">
        <v>0</v>
      </c>
      <c r="AV102" s="139">
        <v>0</v>
      </c>
      <c r="AW102" s="139">
        <v>0</v>
      </c>
      <c r="AX102" s="140">
        <v>0</v>
      </c>
      <c r="AZ102" s="66"/>
      <c r="BA102" s="66"/>
      <c r="BB102" s="4" t="str">
        <f t="shared" si="27"/>
        <v>MÁ</v>
      </c>
      <c r="BC102" s="105">
        <f t="shared" si="22"/>
        <v>4</v>
      </c>
      <c r="BD102" s="105">
        <f t="shared" si="28"/>
        <v>1</v>
      </c>
      <c r="BE102" s="105">
        <f t="shared" si="29"/>
        <v>0</v>
      </c>
      <c r="BF102" s="105">
        <f t="shared" si="30"/>
        <v>2</v>
      </c>
      <c r="BG102" s="105"/>
      <c r="BH102" s="106">
        <f t="shared" si="31"/>
        <v>3</v>
      </c>
      <c r="BI102" s="107"/>
      <c r="BJ102" s="106"/>
      <c r="BK102" s="108">
        <f t="shared" si="32"/>
        <v>2000</v>
      </c>
      <c r="BL102" s="108">
        <f t="shared" si="33"/>
        <v>0</v>
      </c>
      <c r="BM102" s="106"/>
      <c r="BN102" s="106"/>
      <c r="BO102" s="106"/>
      <c r="BP102" s="106"/>
    </row>
    <row r="103" spans="1:68" ht="15.75" hidden="1" x14ac:dyDescent="0.25">
      <c r="A103" s="109">
        <v>95</v>
      </c>
      <c r="B103" s="183">
        <v>5</v>
      </c>
      <c r="C103" s="111" t="s">
        <v>188</v>
      </c>
      <c r="D103" s="150" t="s">
        <v>194</v>
      </c>
      <c r="E103" s="113"/>
      <c r="F103" s="114">
        <f t="shared" si="18"/>
        <v>3</v>
      </c>
      <c r="G103" s="116">
        <f t="shared" si="23"/>
        <v>1</v>
      </c>
      <c r="H103" s="116">
        <f t="shared" si="19"/>
        <v>1</v>
      </c>
      <c r="I103" s="117">
        <f t="shared" si="24"/>
        <v>1</v>
      </c>
      <c r="J103" s="118"/>
      <c r="K103" s="119"/>
      <c r="L103" s="119"/>
      <c r="M103" s="119" t="s">
        <v>68</v>
      </c>
      <c r="N103" s="120"/>
      <c r="O103" s="120"/>
      <c r="P103" s="120"/>
      <c r="Q103" s="121"/>
      <c r="R103" s="122"/>
      <c r="S103" s="122"/>
      <c r="T103" s="122" t="s">
        <v>74</v>
      </c>
      <c r="U103" s="123"/>
      <c r="V103" s="124"/>
      <c r="W103" s="125"/>
      <c r="X103" s="126" t="s">
        <v>69</v>
      </c>
      <c r="Y103" s="126"/>
      <c r="Z103" s="126"/>
      <c r="AA103" s="126"/>
      <c r="AB103" s="126"/>
      <c r="AC103" s="126"/>
      <c r="AD103" s="126"/>
      <c r="AE103" s="127"/>
      <c r="AF103" s="128"/>
      <c r="AG103" s="129"/>
      <c r="AH103" s="130">
        <f t="shared" si="20"/>
        <v>13</v>
      </c>
      <c r="AI103" s="131">
        <f t="shared" si="21"/>
        <v>4</v>
      </c>
      <c r="AJ103" s="131">
        <f t="shared" si="25"/>
        <v>17</v>
      </c>
      <c r="AK103" s="131">
        <v>4</v>
      </c>
      <c r="AL103" s="132">
        <f t="shared" si="26"/>
        <v>21</v>
      </c>
      <c r="AM103" s="133">
        <v>10</v>
      </c>
      <c r="AN103" s="134">
        <v>0</v>
      </c>
      <c r="AO103" s="135">
        <v>3</v>
      </c>
      <c r="AP103" s="136">
        <v>0</v>
      </c>
      <c r="AQ103" s="136">
        <v>1</v>
      </c>
      <c r="AR103" s="136">
        <v>0</v>
      </c>
      <c r="AS103" s="137">
        <v>2</v>
      </c>
      <c r="AT103" s="138">
        <v>0</v>
      </c>
      <c r="AU103" s="139">
        <v>1</v>
      </c>
      <c r="AV103" s="139">
        <v>0</v>
      </c>
      <c r="AW103" s="139">
        <v>0</v>
      </c>
      <c r="AX103" s="140">
        <v>0</v>
      </c>
      <c r="AY103" s="142" t="s">
        <v>76</v>
      </c>
      <c r="AZ103" s="103"/>
      <c r="BA103" s="66"/>
      <c r="BB103" s="4" t="str">
        <f t="shared" si="27"/>
        <v>MÁ</v>
      </c>
      <c r="BC103" s="105">
        <f t="shared" si="22"/>
        <v>4</v>
      </c>
      <c r="BD103" s="105">
        <f t="shared" si="28"/>
        <v>0</v>
      </c>
      <c r="BE103" s="105">
        <f t="shared" si="29"/>
        <v>3</v>
      </c>
      <c r="BF103" s="105">
        <f t="shared" si="30"/>
        <v>0</v>
      </c>
      <c r="BG103" s="105"/>
      <c r="BH103" s="106">
        <f t="shared" si="31"/>
        <v>4</v>
      </c>
      <c r="BI103" s="143">
        <v>4</v>
      </c>
      <c r="BJ103" s="106"/>
      <c r="BK103" s="108">
        <f t="shared" si="32"/>
        <v>0</v>
      </c>
      <c r="BL103" s="108">
        <f t="shared" si="33"/>
        <v>0</v>
      </c>
      <c r="BM103" s="145" t="s">
        <v>195</v>
      </c>
      <c r="BN103" s="106"/>
      <c r="BO103" s="106"/>
      <c r="BP103" s="106"/>
    </row>
    <row r="104" spans="1:68" ht="15.75" x14ac:dyDescent="0.25">
      <c r="A104" s="109">
        <v>96</v>
      </c>
      <c r="B104" s="183">
        <v>6</v>
      </c>
      <c r="C104" s="111" t="s">
        <v>188</v>
      </c>
      <c r="D104" s="141" t="s">
        <v>196</v>
      </c>
      <c r="E104" s="113"/>
      <c r="F104" s="114">
        <f t="shared" si="18"/>
        <v>5</v>
      </c>
      <c r="G104" s="116">
        <f t="shared" si="23"/>
        <v>0</v>
      </c>
      <c r="H104" s="116">
        <f t="shared" si="19"/>
        <v>1</v>
      </c>
      <c r="I104" s="117">
        <f t="shared" si="24"/>
        <v>4</v>
      </c>
      <c r="J104" s="118"/>
      <c r="K104" s="119"/>
      <c r="L104" s="119"/>
      <c r="M104" s="119"/>
      <c r="N104" s="120"/>
      <c r="O104" s="120"/>
      <c r="P104" s="120"/>
      <c r="Q104" s="121" t="s">
        <v>68</v>
      </c>
      <c r="R104" s="122"/>
      <c r="S104" s="122"/>
      <c r="T104" s="122"/>
      <c r="U104" s="123"/>
      <c r="V104" s="124" t="s">
        <v>74</v>
      </c>
      <c r="W104" s="125" t="s">
        <v>69</v>
      </c>
      <c r="X104" s="126" t="s">
        <v>70</v>
      </c>
      <c r="Y104" s="126" t="s">
        <v>71</v>
      </c>
      <c r="Z104" s="126"/>
      <c r="AA104" s="126"/>
      <c r="AB104" s="126"/>
      <c r="AC104" s="126"/>
      <c r="AD104" s="126"/>
      <c r="AE104" s="127"/>
      <c r="AF104" s="128"/>
      <c r="AG104" s="129"/>
      <c r="AH104" s="130">
        <f t="shared" si="20"/>
        <v>22</v>
      </c>
      <c r="AI104" s="131">
        <f t="shared" si="21"/>
        <v>17</v>
      </c>
      <c r="AJ104" s="131">
        <f t="shared" si="25"/>
        <v>39</v>
      </c>
      <c r="AK104" s="131">
        <v>0</v>
      </c>
      <c r="AL104" s="132">
        <f t="shared" si="26"/>
        <v>39</v>
      </c>
      <c r="AM104" s="133">
        <v>19</v>
      </c>
      <c r="AN104" s="134">
        <v>1</v>
      </c>
      <c r="AO104" s="135">
        <v>1</v>
      </c>
      <c r="AP104" s="136">
        <v>0</v>
      </c>
      <c r="AQ104" s="136">
        <v>7</v>
      </c>
      <c r="AR104" s="136">
        <v>0</v>
      </c>
      <c r="AS104" s="137">
        <v>4</v>
      </c>
      <c r="AT104" s="138">
        <v>1</v>
      </c>
      <c r="AU104" s="139">
        <v>4</v>
      </c>
      <c r="AV104" s="139">
        <v>0</v>
      </c>
      <c r="AW104" s="139">
        <v>2</v>
      </c>
      <c r="AX104" s="140">
        <v>0</v>
      </c>
      <c r="AY104" s="142" t="s">
        <v>76</v>
      </c>
      <c r="AZ104" s="66"/>
      <c r="BA104" s="66"/>
      <c r="BB104" s="66" t="str">
        <f t="shared" si="27"/>
        <v>MÁ</v>
      </c>
      <c r="BC104" s="149">
        <v>5</v>
      </c>
      <c r="BD104" s="105">
        <f t="shared" si="28"/>
        <v>0</v>
      </c>
      <c r="BE104" s="105">
        <f t="shared" si="29"/>
        <v>0</v>
      </c>
      <c r="BF104" s="105">
        <f t="shared" si="30"/>
        <v>5</v>
      </c>
      <c r="BG104" s="105"/>
      <c r="BH104" s="106">
        <f t="shared" si="31"/>
        <v>17</v>
      </c>
      <c r="BI104" s="143">
        <v>5</v>
      </c>
      <c r="BJ104" s="106"/>
      <c r="BK104" s="144">
        <f t="shared" si="32"/>
        <v>0</v>
      </c>
      <c r="BL104" s="108">
        <f t="shared" si="33"/>
        <v>0</v>
      </c>
      <c r="BM104" s="145" t="s">
        <v>197</v>
      </c>
      <c r="BN104" s="106"/>
      <c r="BO104" s="106"/>
      <c r="BP104" s="106"/>
    </row>
    <row r="105" spans="1:68" ht="15.75" hidden="1" x14ac:dyDescent="0.25">
      <c r="A105" s="109">
        <v>97</v>
      </c>
      <c r="B105" s="183">
        <v>7</v>
      </c>
      <c r="C105" s="111" t="s">
        <v>188</v>
      </c>
      <c r="D105" s="112" t="s">
        <v>198</v>
      </c>
      <c r="E105" s="113"/>
      <c r="F105" s="114">
        <f t="shared" si="18"/>
        <v>2</v>
      </c>
      <c r="G105" s="116">
        <f t="shared" si="23"/>
        <v>0</v>
      </c>
      <c r="H105" s="116">
        <f t="shared" si="19"/>
        <v>0</v>
      </c>
      <c r="I105" s="117">
        <f t="shared" si="24"/>
        <v>2</v>
      </c>
      <c r="J105" s="118"/>
      <c r="K105" s="119"/>
      <c r="L105" s="119"/>
      <c r="M105" s="119"/>
      <c r="N105" s="120"/>
      <c r="O105" s="120"/>
      <c r="P105" s="120"/>
      <c r="Q105" s="121"/>
      <c r="R105" s="122"/>
      <c r="S105" s="122"/>
      <c r="T105" s="122"/>
      <c r="U105" s="123"/>
      <c r="V105" s="124" t="s">
        <v>68</v>
      </c>
      <c r="W105" s="125"/>
      <c r="X105" s="126" t="s">
        <v>74</v>
      </c>
      <c r="Y105" s="126"/>
      <c r="Z105" s="126"/>
      <c r="AA105" s="126"/>
      <c r="AB105" s="126"/>
      <c r="AC105" s="126"/>
      <c r="AD105" s="126"/>
      <c r="AE105" s="127"/>
      <c r="AF105" s="128"/>
      <c r="AG105" s="129"/>
      <c r="AH105" s="130">
        <f t="shared" si="20"/>
        <v>12</v>
      </c>
      <c r="AI105" s="131">
        <f t="shared" si="21"/>
        <v>3</v>
      </c>
      <c r="AJ105" s="131">
        <f t="shared" si="25"/>
        <v>15</v>
      </c>
      <c r="AK105" s="131">
        <v>4</v>
      </c>
      <c r="AL105" s="132">
        <f t="shared" si="26"/>
        <v>19</v>
      </c>
      <c r="AM105" s="133">
        <v>12</v>
      </c>
      <c r="AN105" s="134">
        <v>0</v>
      </c>
      <c r="AO105" s="135">
        <v>0</v>
      </c>
      <c r="AP105" s="136">
        <v>0</v>
      </c>
      <c r="AQ105" s="136">
        <v>0</v>
      </c>
      <c r="AR105" s="136">
        <v>0</v>
      </c>
      <c r="AS105" s="137">
        <v>2</v>
      </c>
      <c r="AT105" s="138">
        <v>0</v>
      </c>
      <c r="AU105" s="139">
        <v>1</v>
      </c>
      <c r="AV105" s="139">
        <v>0</v>
      </c>
      <c r="AW105" s="139">
        <v>0</v>
      </c>
      <c r="AX105" s="140">
        <v>0</v>
      </c>
      <c r="AZ105" s="66"/>
      <c r="BA105" s="66"/>
      <c r="BB105" s="4" t="str">
        <f t="shared" si="27"/>
        <v>MÁ</v>
      </c>
      <c r="BC105" s="105">
        <f t="shared" si="22"/>
        <v>4</v>
      </c>
      <c r="BD105" s="105">
        <f t="shared" si="28"/>
        <v>1</v>
      </c>
      <c r="BE105" s="105">
        <f t="shared" si="29"/>
        <v>0</v>
      </c>
      <c r="BF105" s="105">
        <f t="shared" si="30"/>
        <v>2</v>
      </c>
      <c r="BG105" s="105"/>
      <c r="BH105" s="106">
        <f t="shared" si="31"/>
        <v>3</v>
      </c>
      <c r="BI105" s="107"/>
      <c r="BJ105" s="106"/>
      <c r="BK105" s="108">
        <f t="shared" si="32"/>
        <v>2000</v>
      </c>
      <c r="BL105" s="108">
        <f t="shared" si="33"/>
        <v>0</v>
      </c>
      <c r="BM105" s="106"/>
      <c r="BN105" s="106"/>
      <c r="BO105" s="106"/>
      <c r="BP105" s="106"/>
    </row>
    <row r="106" spans="1:68" ht="15.75" x14ac:dyDescent="0.25">
      <c r="A106" s="109">
        <v>98</v>
      </c>
      <c r="B106" s="183">
        <v>8</v>
      </c>
      <c r="C106" s="111" t="s">
        <v>188</v>
      </c>
      <c r="D106" s="141" t="s">
        <v>199</v>
      </c>
      <c r="E106" s="113"/>
      <c r="F106" s="114">
        <f t="shared" si="18"/>
        <v>4</v>
      </c>
      <c r="G106" s="116">
        <f t="shared" si="23"/>
        <v>0</v>
      </c>
      <c r="H106" s="116">
        <f t="shared" si="19"/>
        <v>1</v>
      </c>
      <c r="I106" s="117">
        <f t="shared" si="24"/>
        <v>3</v>
      </c>
      <c r="J106" s="118"/>
      <c r="K106" s="119"/>
      <c r="L106" s="119"/>
      <c r="M106" s="119"/>
      <c r="N106" s="120"/>
      <c r="O106" s="120"/>
      <c r="P106" s="120"/>
      <c r="Q106" s="121"/>
      <c r="R106" s="122"/>
      <c r="S106" s="122"/>
      <c r="T106" s="122"/>
      <c r="U106" s="123" t="s">
        <v>68</v>
      </c>
      <c r="V106" s="124" t="s">
        <v>74</v>
      </c>
      <c r="W106" s="125"/>
      <c r="X106" s="126" t="s">
        <v>69</v>
      </c>
      <c r="Y106" s="126" t="s">
        <v>70</v>
      </c>
      <c r="Z106" s="126"/>
      <c r="AA106" s="126"/>
      <c r="AB106" s="126"/>
      <c r="AC106" s="126"/>
      <c r="AD106" s="126"/>
      <c r="AE106" s="127"/>
      <c r="AF106" s="128"/>
      <c r="AG106" s="129"/>
      <c r="AH106" s="130">
        <f t="shared" si="20"/>
        <v>16</v>
      </c>
      <c r="AI106" s="131">
        <f t="shared" si="21"/>
        <v>7</v>
      </c>
      <c r="AJ106" s="131">
        <f t="shared" si="25"/>
        <v>23</v>
      </c>
      <c r="AK106" s="131">
        <v>0</v>
      </c>
      <c r="AL106" s="132">
        <f t="shared" si="26"/>
        <v>23</v>
      </c>
      <c r="AM106" s="133">
        <v>16</v>
      </c>
      <c r="AN106" s="134">
        <v>0</v>
      </c>
      <c r="AO106" s="135">
        <v>0</v>
      </c>
      <c r="AP106" s="136">
        <v>0</v>
      </c>
      <c r="AQ106" s="136">
        <v>1</v>
      </c>
      <c r="AR106" s="136">
        <v>0</v>
      </c>
      <c r="AS106" s="137">
        <v>4</v>
      </c>
      <c r="AT106" s="138">
        <v>0</v>
      </c>
      <c r="AU106" s="139">
        <v>2</v>
      </c>
      <c r="AV106" s="139">
        <v>0</v>
      </c>
      <c r="AW106" s="139">
        <v>0</v>
      </c>
      <c r="AX106" s="140">
        <v>0</v>
      </c>
      <c r="AY106" s="142" t="s">
        <v>76</v>
      </c>
      <c r="AZ106" s="66"/>
      <c r="BA106" s="66"/>
      <c r="BB106" s="66" t="str">
        <f t="shared" si="27"/>
        <v>MÁ</v>
      </c>
      <c r="BC106" s="105">
        <f t="shared" si="22"/>
        <v>4</v>
      </c>
      <c r="BD106" s="105">
        <f t="shared" si="28"/>
        <v>1</v>
      </c>
      <c r="BE106" s="105">
        <f t="shared" si="29"/>
        <v>0</v>
      </c>
      <c r="BF106" s="105">
        <f t="shared" si="30"/>
        <v>4</v>
      </c>
      <c r="BG106" s="105"/>
      <c r="BH106" s="106">
        <f t="shared" si="31"/>
        <v>7</v>
      </c>
      <c r="BI106" s="146">
        <v>2</v>
      </c>
      <c r="BJ106" s="106"/>
      <c r="BK106" s="147">
        <f t="shared" si="32"/>
        <v>1000</v>
      </c>
      <c r="BL106" s="108">
        <f t="shared" si="33"/>
        <v>0</v>
      </c>
      <c r="BM106" s="148" t="s">
        <v>206</v>
      </c>
      <c r="BN106" s="106"/>
      <c r="BO106" s="106"/>
      <c r="BP106" s="106"/>
    </row>
    <row r="107" spans="1:68" ht="15.75" hidden="1" x14ac:dyDescent="0.25">
      <c r="A107" s="109">
        <v>99</v>
      </c>
      <c r="B107" s="183">
        <v>9</v>
      </c>
      <c r="C107" s="111" t="s">
        <v>188</v>
      </c>
      <c r="D107" s="150" t="s">
        <v>200</v>
      </c>
      <c r="E107" s="113"/>
      <c r="F107" s="114">
        <f t="shared" si="18"/>
        <v>3</v>
      </c>
      <c r="G107" s="116">
        <f t="shared" si="23"/>
        <v>1</v>
      </c>
      <c r="H107" s="116">
        <f t="shared" si="19"/>
        <v>1</v>
      </c>
      <c r="I107" s="117">
        <f t="shared" si="24"/>
        <v>1</v>
      </c>
      <c r="J107" s="118"/>
      <c r="K107" s="119"/>
      <c r="L107" s="119" t="s">
        <v>68</v>
      </c>
      <c r="M107" s="119"/>
      <c r="N107" s="120"/>
      <c r="O107" s="120"/>
      <c r="P107" s="120"/>
      <c r="Q107" s="121"/>
      <c r="R107" s="122"/>
      <c r="S107" s="122"/>
      <c r="T107" s="122" t="s">
        <v>74</v>
      </c>
      <c r="U107" s="123"/>
      <c r="V107" s="124" t="s">
        <v>69</v>
      </c>
      <c r="W107" s="125"/>
      <c r="X107" s="126"/>
      <c r="Y107" s="126"/>
      <c r="Z107" s="126"/>
      <c r="AA107" s="126"/>
      <c r="AB107" s="126"/>
      <c r="AC107" s="126"/>
      <c r="AD107" s="126"/>
      <c r="AE107" s="127"/>
      <c r="AF107" s="128"/>
      <c r="AG107" s="129"/>
      <c r="AH107" s="130">
        <f t="shared" si="20"/>
        <v>21</v>
      </c>
      <c r="AI107" s="131">
        <f t="shared" si="21"/>
        <v>6</v>
      </c>
      <c r="AJ107" s="131">
        <f t="shared" si="25"/>
        <v>27</v>
      </c>
      <c r="AK107" s="131">
        <v>44</v>
      </c>
      <c r="AL107" s="132">
        <f t="shared" si="26"/>
        <v>71</v>
      </c>
      <c r="AM107" s="133">
        <v>20</v>
      </c>
      <c r="AN107" s="134">
        <v>0</v>
      </c>
      <c r="AO107" s="135">
        <v>1</v>
      </c>
      <c r="AP107" s="136">
        <v>0</v>
      </c>
      <c r="AQ107" s="136">
        <v>1</v>
      </c>
      <c r="AR107" s="136">
        <v>0</v>
      </c>
      <c r="AS107" s="137">
        <v>3</v>
      </c>
      <c r="AT107" s="138">
        <v>0</v>
      </c>
      <c r="AU107" s="139">
        <v>2</v>
      </c>
      <c r="AV107" s="139">
        <v>0</v>
      </c>
      <c r="AW107" s="139">
        <v>0</v>
      </c>
      <c r="AX107" s="140">
        <v>0</v>
      </c>
      <c r="AZ107" s="66"/>
      <c r="BA107" s="66"/>
      <c r="BB107" s="4" t="str">
        <f t="shared" si="27"/>
        <v>MÁ</v>
      </c>
      <c r="BC107" s="105">
        <f t="shared" si="22"/>
        <v>4</v>
      </c>
      <c r="BD107" s="105">
        <f t="shared" si="28"/>
        <v>1</v>
      </c>
      <c r="BE107" s="105">
        <f t="shared" si="29"/>
        <v>3</v>
      </c>
      <c r="BF107" s="105">
        <f t="shared" si="30"/>
        <v>0</v>
      </c>
      <c r="BG107" s="105"/>
      <c r="BH107" s="106">
        <f t="shared" si="31"/>
        <v>6</v>
      </c>
      <c r="BI107" s="107"/>
      <c r="BJ107" s="106"/>
      <c r="BK107" s="108">
        <f t="shared" si="32"/>
        <v>0</v>
      </c>
      <c r="BL107" s="108">
        <f t="shared" si="33"/>
        <v>2000</v>
      </c>
      <c r="BM107" s="106"/>
      <c r="BN107" s="106"/>
      <c r="BO107" s="106"/>
      <c r="BP107" s="106"/>
    </row>
    <row r="108" spans="1:68" ht="15.75" x14ac:dyDescent="0.25">
      <c r="A108" s="109">
        <v>100</v>
      </c>
      <c r="B108" s="224">
        <v>10</v>
      </c>
      <c r="C108" s="225" t="s">
        <v>188</v>
      </c>
      <c r="D108" s="226" t="s">
        <v>201</v>
      </c>
      <c r="E108" s="227"/>
      <c r="F108" s="228">
        <f t="shared" ref="F108" si="37">SUM(G108:I108)</f>
        <v>3</v>
      </c>
      <c r="G108" s="229">
        <f t="shared" si="23"/>
        <v>0</v>
      </c>
      <c r="H108" s="229">
        <f t="shared" si="19"/>
        <v>1</v>
      </c>
      <c r="I108" s="230">
        <f t="shared" si="24"/>
        <v>2</v>
      </c>
      <c r="J108" s="231"/>
      <c r="K108" s="232"/>
      <c r="L108" s="232"/>
      <c r="M108" s="232"/>
      <c r="N108" s="233"/>
      <c r="O108" s="233"/>
      <c r="P108" s="233"/>
      <c r="Q108" s="234"/>
      <c r="R108" s="235"/>
      <c r="S108" s="235"/>
      <c r="T108" s="235" t="s">
        <v>68</v>
      </c>
      <c r="U108" s="236"/>
      <c r="V108" s="237" t="s">
        <v>74</v>
      </c>
      <c r="W108" s="238" t="s">
        <v>69</v>
      </c>
      <c r="X108" s="239"/>
      <c r="Y108" s="239"/>
      <c r="Z108" s="239"/>
      <c r="AA108" s="239"/>
      <c r="AB108" s="239"/>
      <c r="AC108" s="239"/>
      <c r="AD108" s="239"/>
      <c r="AE108" s="240"/>
      <c r="AF108" s="241"/>
      <c r="AG108" s="242"/>
      <c r="AH108" s="243">
        <f t="shared" ref="AH108" si="38">SUM(AM108+AN108+AO108+AT108)</f>
        <v>19</v>
      </c>
      <c r="AI108" s="244">
        <f t="shared" ref="AI108" si="39">SUM(AP108+AQ108+AR108+AS108+AU108+AV108+AW108+AX108)</f>
        <v>1</v>
      </c>
      <c r="AJ108" s="244">
        <f t="shared" si="25"/>
        <v>20</v>
      </c>
      <c r="AK108" s="244">
        <v>3</v>
      </c>
      <c r="AL108" s="245">
        <f t="shared" si="26"/>
        <v>23</v>
      </c>
      <c r="AM108" s="246">
        <v>19</v>
      </c>
      <c r="AN108" s="247">
        <v>0</v>
      </c>
      <c r="AO108" s="248">
        <v>0</v>
      </c>
      <c r="AP108" s="249">
        <v>0</v>
      </c>
      <c r="AQ108" s="249">
        <v>1</v>
      </c>
      <c r="AR108" s="249">
        <v>0</v>
      </c>
      <c r="AS108" s="250">
        <v>0</v>
      </c>
      <c r="AT108" s="251">
        <v>0</v>
      </c>
      <c r="AU108" s="252">
        <v>0</v>
      </c>
      <c r="AV108" s="252">
        <v>0</v>
      </c>
      <c r="AW108" s="252">
        <v>0</v>
      </c>
      <c r="AX108" s="253">
        <v>0</v>
      </c>
      <c r="AY108" s="142" t="s">
        <v>76</v>
      </c>
      <c r="AZ108" s="66"/>
      <c r="BA108" s="66"/>
      <c r="BB108" s="4" t="str">
        <f t="shared" si="27"/>
        <v>MÁ</v>
      </c>
      <c r="BC108" s="105">
        <f t="shared" si="22"/>
        <v>4</v>
      </c>
      <c r="BD108" s="105">
        <f t="shared" si="28"/>
        <v>1</v>
      </c>
      <c r="BE108" s="105">
        <f t="shared" si="29"/>
        <v>0</v>
      </c>
      <c r="BF108" s="105">
        <f t="shared" si="30"/>
        <v>3</v>
      </c>
      <c r="BG108" s="105"/>
      <c r="BH108" s="106">
        <f t="shared" si="31"/>
        <v>1</v>
      </c>
      <c r="BI108" s="143">
        <v>0</v>
      </c>
      <c r="BJ108" s="106"/>
      <c r="BK108" s="144">
        <f t="shared" si="32"/>
        <v>2000</v>
      </c>
      <c r="BL108" s="108">
        <f t="shared" si="33"/>
        <v>0</v>
      </c>
      <c r="BM108" s="145" t="s">
        <v>84</v>
      </c>
      <c r="BN108" s="106"/>
      <c r="BO108" s="106"/>
      <c r="BP108" s="106"/>
    </row>
    <row r="109" spans="1:68" ht="16.5" hidden="1" thickBot="1" x14ac:dyDescent="0.3">
      <c r="A109" s="109">
        <v>101</v>
      </c>
      <c r="B109" s="222">
        <v>11</v>
      </c>
      <c r="C109" s="191" t="s">
        <v>188</v>
      </c>
      <c r="D109" s="192" t="s">
        <v>202</v>
      </c>
      <c r="E109" s="193"/>
      <c r="F109" s="194">
        <f t="shared" si="18"/>
        <v>1</v>
      </c>
      <c r="G109" s="196">
        <f t="shared" si="23"/>
        <v>0</v>
      </c>
      <c r="H109" s="196">
        <f t="shared" si="19"/>
        <v>0</v>
      </c>
      <c r="I109" s="197">
        <f t="shared" si="24"/>
        <v>1</v>
      </c>
      <c r="J109" s="198"/>
      <c r="K109" s="199"/>
      <c r="L109" s="199"/>
      <c r="M109" s="199"/>
      <c r="N109" s="200"/>
      <c r="O109" s="200"/>
      <c r="P109" s="200"/>
      <c r="Q109" s="201"/>
      <c r="R109" s="202"/>
      <c r="S109" s="202"/>
      <c r="T109" s="202"/>
      <c r="U109" s="203"/>
      <c r="V109" s="204"/>
      <c r="W109" s="205"/>
      <c r="X109" s="206" t="s">
        <v>68</v>
      </c>
      <c r="Y109" s="206"/>
      <c r="Z109" s="206"/>
      <c r="AA109" s="206"/>
      <c r="AB109" s="206"/>
      <c r="AC109" s="206"/>
      <c r="AD109" s="206"/>
      <c r="AE109" s="207"/>
      <c r="AF109" s="208"/>
      <c r="AG109" s="209"/>
      <c r="AH109" s="210">
        <f t="shared" si="20"/>
        <v>7</v>
      </c>
      <c r="AI109" s="211">
        <f t="shared" si="21"/>
        <v>0</v>
      </c>
      <c r="AJ109" s="211">
        <f t="shared" si="25"/>
        <v>7</v>
      </c>
      <c r="AK109" s="211">
        <v>0</v>
      </c>
      <c r="AL109" s="212">
        <f t="shared" si="26"/>
        <v>7</v>
      </c>
      <c r="AM109" s="213">
        <v>7</v>
      </c>
      <c r="AN109" s="214">
        <v>0</v>
      </c>
      <c r="AO109" s="215">
        <v>0</v>
      </c>
      <c r="AP109" s="216">
        <v>0</v>
      </c>
      <c r="AQ109" s="216">
        <v>0</v>
      </c>
      <c r="AR109" s="216">
        <v>0</v>
      </c>
      <c r="AS109" s="217">
        <v>0</v>
      </c>
      <c r="AT109" s="218">
        <v>0</v>
      </c>
      <c r="AU109" s="219">
        <v>0</v>
      </c>
      <c r="AV109" s="219">
        <v>0</v>
      </c>
      <c r="AW109" s="219">
        <v>0</v>
      </c>
      <c r="AX109" s="220">
        <v>0</v>
      </c>
      <c r="AZ109" s="66"/>
      <c r="BA109" s="66"/>
      <c r="BB109" s="66" t="str">
        <f t="shared" si="27"/>
        <v>NEMÁ</v>
      </c>
      <c r="BC109" s="105">
        <f t="shared" si="22"/>
        <v>4</v>
      </c>
      <c r="BD109" s="105">
        <f t="shared" si="28"/>
        <v>1</v>
      </c>
      <c r="BE109" s="105">
        <f t="shared" si="29"/>
        <v>0</v>
      </c>
      <c r="BF109" s="105">
        <f t="shared" si="30"/>
        <v>1</v>
      </c>
      <c r="BG109" s="105"/>
      <c r="BH109" s="106">
        <f t="shared" si="31"/>
        <v>0</v>
      </c>
      <c r="BI109" s="107"/>
      <c r="BJ109" s="106"/>
      <c r="BK109" s="108">
        <f t="shared" si="32"/>
        <v>2000</v>
      </c>
      <c r="BL109" s="108">
        <f t="shared" si="33"/>
        <v>0</v>
      </c>
      <c r="BM109" s="106"/>
      <c r="BN109" s="106"/>
      <c r="BO109" s="106"/>
      <c r="BP109" s="106"/>
    </row>
    <row r="110" spans="1:68" x14ac:dyDescent="0.2">
      <c r="AZ110" s="66"/>
      <c r="BA110" s="66"/>
      <c r="BB110" s="66"/>
      <c r="BC110" s="66"/>
      <c r="BD110" s="66"/>
      <c r="BE110" s="66"/>
      <c r="BF110" s="66"/>
      <c r="BG110" s="66"/>
      <c r="BH110" s="66"/>
      <c r="BI110" s="66"/>
      <c r="BJ110" s="106"/>
      <c r="BK110" s="106"/>
      <c r="BL110" s="106"/>
      <c r="BM110" s="106"/>
      <c r="BN110" s="106"/>
      <c r="BO110" s="106"/>
      <c r="BP110" s="106"/>
    </row>
    <row r="111" spans="1:68" x14ac:dyDescent="0.2">
      <c r="AZ111" s="66"/>
      <c r="BA111" s="66"/>
      <c r="BB111" s="66"/>
      <c r="BC111" s="66"/>
      <c r="BD111" s="66"/>
      <c r="BE111" s="66"/>
      <c r="BF111" s="66"/>
      <c r="BG111" s="66"/>
      <c r="BH111" s="66"/>
      <c r="BI111" s="66"/>
      <c r="BJ111" s="106"/>
      <c r="BK111" s="106"/>
      <c r="BL111" s="106"/>
      <c r="BM111" s="106"/>
      <c r="BN111" s="106"/>
      <c r="BO111" s="106"/>
      <c r="BP111" s="106"/>
    </row>
    <row r="112" spans="1:68" x14ac:dyDescent="0.2">
      <c r="AZ112" s="66"/>
      <c r="BA112" s="66"/>
      <c r="BB112" s="66"/>
      <c r="BC112" s="66"/>
      <c r="BD112" s="66"/>
      <c r="BE112" s="66"/>
      <c r="BF112" s="66"/>
      <c r="BG112" s="66"/>
      <c r="BH112" s="66"/>
      <c r="BI112" s="66"/>
      <c r="BJ112" s="106"/>
      <c r="BK112" s="106"/>
      <c r="BL112" s="106"/>
      <c r="BM112" s="106"/>
      <c r="BN112" s="106"/>
      <c r="BO112" s="106"/>
      <c r="BP112" s="106"/>
    </row>
    <row r="113" spans="49:68" x14ac:dyDescent="0.2">
      <c r="AZ113" s="66"/>
      <c r="BA113" s="66"/>
      <c r="BB113" s="66"/>
      <c r="BC113" s="66"/>
      <c r="BD113" s="66"/>
      <c r="BE113" s="66"/>
      <c r="BF113" s="66"/>
      <c r="BG113" s="66"/>
      <c r="BH113" s="66"/>
      <c r="BI113" s="66"/>
      <c r="BJ113" s="106"/>
      <c r="BK113" s="106"/>
      <c r="BL113" s="106"/>
      <c r="BM113" s="106"/>
      <c r="BN113" s="106"/>
      <c r="BO113" s="106"/>
      <c r="BP113" s="106"/>
    </row>
    <row r="114" spans="49:68" x14ac:dyDescent="0.2">
      <c r="AZ114" s="66"/>
      <c r="BA114" s="66"/>
      <c r="BB114" s="66"/>
      <c r="BC114" s="66"/>
      <c r="BD114" s="66"/>
      <c r="BE114" s="66"/>
      <c r="BF114" s="66"/>
      <c r="BG114" s="66"/>
      <c r="BH114" s="66"/>
      <c r="BI114" s="66"/>
      <c r="BJ114" s="106"/>
      <c r="BK114" s="106"/>
      <c r="BL114" s="106"/>
      <c r="BM114" s="106"/>
      <c r="BN114" s="106"/>
      <c r="BO114" s="106"/>
      <c r="BP114" s="106"/>
    </row>
    <row r="115" spans="49:68" x14ac:dyDescent="0.2">
      <c r="AW115" s="5" t="s">
        <v>203</v>
      </c>
      <c r="AZ115" s="66"/>
      <c r="BA115" s="66"/>
      <c r="BB115" s="66"/>
      <c r="BC115" s="66"/>
      <c r="BD115" s="66"/>
      <c r="BE115" s="66"/>
      <c r="BF115" s="66"/>
      <c r="BG115" s="66"/>
      <c r="BH115" s="66"/>
      <c r="BI115" s="66"/>
      <c r="BJ115" s="106"/>
      <c r="BK115" s="106"/>
      <c r="BL115" s="106"/>
      <c r="BM115" s="106"/>
      <c r="BN115" s="106"/>
      <c r="BO115" s="106"/>
      <c r="BP115" s="106"/>
    </row>
    <row r="116" spans="49:68" x14ac:dyDescent="0.2">
      <c r="AZ116" s="66"/>
      <c r="BA116" s="66"/>
      <c r="BB116" s="66"/>
      <c r="BC116" s="66"/>
      <c r="BD116" s="66"/>
      <c r="BE116" s="66"/>
      <c r="BF116" s="66"/>
      <c r="BG116" s="66"/>
      <c r="BH116" s="66"/>
      <c r="BI116" s="66"/>
      <c r="BJ116" s="106"/>
      <c r="BK116" s="106"/>
      <c r="BL116" s="106"/>
      <c r="BM116" s="106"/>
      <c r="BN116" s="106"/>
      <c r="BO116" s="106"/>
      <c r="BP116" s="106"/>
    </row>
    <row r="117" spans="49:68" x14ac:dyDescent="0.2">
      <c r="AZ117" s="66"/>
      <c r="BA117" s="66"/>
      <c r="BB117" s="66"/>
      <c r="BC117" s="66"/>
      <c r="BD117" s="66"/>
      <c r="BE117" s="66"/>
      <c r="BF117" s="66"/>
      <c r="BG117" s="66"/>
      <c r="BH117" s="66"/>
      <c r="BI117" s="66"/>
      <c r="BJ117" s="106"/>
      <c r="BK117" s="106"/>
      <c r="BL117" s="106"/>
      <c r="BM117" s="106"/>
      <c r="BN117" s="106"/>
      <c r="BO117" s="106"/>
      <c r="BP117" s="106"/>
    </row>
    <row r="118" spans="49:68" x14ac:dyDescent="0.2">
      <c r="AZ118" s="66"/>
      <c r="BA118" s="66"/>
      <c r="BB118" s="66"/>
      <c r="BC118" s="66"/>
      <c r="BD118" s="66"/>
      <c r="BE118" s="66"/>
      <c r="BF118" s="66"/>
      <c r="BG118" s="66"/>
      <c r="BH118" s="66"/>
      <c r="BI118" s="66"/>
      <c r="BJ118" s="106"/>
      <c r="BK118" s="106"/>
      <c r="BL118" s="106"/>
      <c r="BM118" s="106"/>
      <c r="BN118" s="106"/>
      <c r="BO118" s="106"/>
      <c r="BP118" s="106"/>
    </row>
    <row r="119" spans="49:68" x14ac:dyDescent="0.2">
      <c r="AZ119" s="66"/>
      <c r="BA119" s="66"/>
      <c r="BB119" s="66"/>
      <c r="BC119" s="66"/>
      <c r="BD119" s="66"/>
      <c r="BE119" s="66"/>
      <c r="BF119" s="66"/>
      <c r="BG119" s="66"/>
      <c r="BH119" s="66"/>
      <c r="BI119" s="66"/>
      <c r="BJ119" s="106"/>
      <c r="BK119" s="106"/>
      <c r="BL119" s="106"/>
      <c r="BM119" s="106"/>
      <c r="BN119" s="106"/>
      <c r="BO119" s="106"/>
      <c r="BP119" s="106"/>
    </row>
    <row r="120" spans="49:68" x14ac:dyDescent="0.2">
      <c r="AZ120" s="66"/>
      <c r="BA120" s="66"/>
      <c r="BB120" s="66"/>
      <c r="BC120" s="66"/>
      <c r="BD120" s="66"/>
      <c r="BE120" s="66"/>
      <c r="BF120" s="66"/>
      <c r="BG120" s="66"/>
      <c r="BH120" s="66"/>
      <c r="BI120" s="66"/>
      <c r="BJ120" s="106"/>
      <c r="BK120" s="106"/>
      <c r="BL120" s="106"/>
      <c r="BM120" s="106"/>
      <c r="BN120" s="106"/>
      <c r="BO120" s="106"/>
      <c r="BP120" s="106"/>
    </row>
    <row r="121" spans="49:68" x14ac:dyDescent="0.2">
      <c r="AZ121" s="66"/>
      <c r="BA121" s="66"/>
      <c r="BB121" s="66"/>
      <c r="BC121" s="66"/>
      <c r="BD121" s="66"/>
      <c r="BE121" s="66"/>
      <c r="BF121" s="66"/>
      <c r="BG121" s="66"/>
      <c r="BH121" s="66"/>
      <c r="BI121" s="66"/>
      <c r="BJ121" s="106"/>
      <c r="BK121" s="106"/>
      <c r="BL121" s="106"/>
      <c r="BM121" s="106"/>
      <c r="BN121" s="106"/>
      <c r="BO121" s="106"/>
      <c r="BP121" s="106"/>
    </row>
    <row r="122" spans="49:68" x14ac:dyDescent="0.2">
      <c r="AZ122" s="66"/>
      <c r="BA122" s="66"/>
      <c r="BB122" s="66"/>
      <c r="BC122" s="66"/>
      <c r="BD122" s="66"/>
      <c r="BE122" s="66"/>
      <c r="BF122" s="66"/>
      <c r="BG122" s="66"/>
      <c r="BH122" s="66"/>
      <c r="BI122" s="66"/>
      <c r="BJ122" s="106"/>
      <c r="BK122" s="106"/>
      <c r="BL122" s="106"/>
      <c r="BM122" s="106"/>
      <c r="BN122" s="106"/>
      <c r="BO122" s="106"/>
      <c r="BP122" s="106"/>
    </row>
    <row r="123" spans="49:68" x14ac:dyDescent="0.2">
      <c r="AZ123" s="66"/>
      <c r="BA123" s="66"/>
      <c r="BB123" s="66"/>
      <c r="BC123" s="66"/>
      <c r="BD123" s="66"/>
      <c r="BE123" s="66"/>
      <c r="BF123" s="66"/>
      <c r="BG123" s="66"/>
      <c r="BH123" s="66"/>
      <c r="BI123" s="66"/>
      <c r="BJ123" s="106"/>
      <c r="BK123" s="106"/>
      <c r="BL123" s="106"/>
      <c r="BM123" s="106"/>
      <c r="BN123" s="106"/>
      <c r="BO123" s="106"/>
      <c r="BP123" s="106"/>
    </row>
    <row r="124" spans="49:68" x14ac:dyDescent="0.2">
      <c r="AZ124" s="66"/>
      <c r="BA124" s="66"/>
      <c r="BB124" s="66"/>
      <c r="BC124" s="66"/>
      <c r="BD124" s="66"/>
      <c r="BE124" s="66"/>
      <c r="BF124" s="66"/>
      <c r="BG124" s="66"/>
      <c r="BH124" s="66"/>
      <c r="BI124" s="66"/>
      <c r="BJ124" s="106"/>
      <c r="BK124" s="106"/>
      <c r="BL124" s="106"/>
      <c r="BM124" s="106"/>
      <c r="BN124" s="106"/>
      <c r="BO124" s="106"/>
      <c r="BP124" s="106"/>
    </row>
    <row r="1048576" spans="53:53" x14ac:dyDescent="0.2">
      <c r="BA1048576" s="66"/>
    </row>
  </sheetData>
  <sheetProtection algorithmName="SHA-512" hashValue="Y8NbC/LFhyq6ustUI7o6fMKjA7RhmKXb4jpEHGIbGwcWH07PQWpdluBStGYi0ERMzqqPauWssiQvZYth01r4Yg==" saltValue="qw10GbNSsvJMEvHuvaO8eg==" spinCount="100000" sheet="1" objects="1" scenarios="1"/>
  <autoFilter ref="B6:BM109">
    <filterColumn colId="6">
      <filters>
        <filter val="1"/>
        <filter val="2"/>
        <filter val="3"/>
      </filters>
    </filterColumn>
    <filterColumn colId="15" showButton="0"/>
    <filterColumn colId="20" showButton="0"/>
    <filterColumn colId="22" showButton="0"/>
    <filterColumn colId="23" showButton="0"/>
    <filterColumn colId="25" showButton="0"/>
    <filterColumn colId="26" showButton="0"/>
    <filterColumn colId="28" showButton="0"/>
    <filterColumn colId="55">
      <filters>
        <filter val="0"/>
      </filters>
    </filterColumn>
  </autoFilter>
  <mergeCells count="38">
    <mergeCell ref="AT1:AX1"/>
    <mergeCell ref="A1:A4"/>
    <mergeCell ref="B1:B4"/>
    <mergeCell ref="D1:D2"/>
    <mergeCell ref="G1:I1"/>
    <mergeCell ref="J1:M1"/>
    <mergeCell ref="N1:P1"/>
    <mergeCell ref="Q1:U1"/>
    <mergeCell ref="V1:AG1"/>
    <mergeCell ref="AH1:AL1"/>
    <mergeCell ref="AM1:AN1"/>
    <mergeCell ref="AO1:AS1"/>
    <mergeCell ref="D3:D4"/>
    <mergeCell ref="Q3:R3"/>
    <mergeCell ref="V3:W3"/>
    <mergeCell ref="X3:Z3"/>
    <mergeCell ref="AA3:AC3"/>
    <mergeCell ref="Q2:R2"/>
    <mergeCell ref="T2:U2"/>
    <mergeCell ref="V2:W2"/>
    <mergeCell ref="X2:Z2"/>
    <mergeCell ref="AA2:AB2"/>
    <mergeCell ref="AD3:AE3"/>
    <mergeCell ref="F5:I5"/>
    <mergeCell ref="J5:M5"/>
    <mergeCell ref="N5:P5"/>
    <mergeCell ref="Q5:U5"/>
    <mergeCell ref="V5:AF5"/>
    <mergeCell ref="Q6:R6"/>
    <mergeCell ref="V6:W6"/>
    <mergeCell ref="X6:Z6"/>
    <mergeCell ref="AA6:AC6"/>
    <mergeCell ref="AD6:AE6"/>
    <mergeCell ref="AH5:AL5"/>
    <mergeCell ref="AM5:AN5"/>
    <mergeCell ref="AO5:AS5"/>
    <mergeCell ref="AT5:AX5"/>
    <mergeCell ref="BH5:BI5"/>
  </mergeCells>
  <conditionalFormatting sqref="BD84:BD109 BD7:BD82">
    <cfRule type="cellIs" dxfId="5" priority="4" stopIfTrue="1" operator="equal">
      <formula>1</formula>
    </cfRule>
    <cfRule type="cellIs" dxfId="4" priority="5" stopIfTrue="1" operator="equal">
      <formula>0</formula>
    </cfRule>
  </conditionalFormatting>
  <conditionalFormatting sqref="BK8:BK10">
    <cfRule type="expression" dxfId="3" priority="6" stopIfTrue="1">
      <formula>NOT(ISERROR(SEARCH("NEMÁ",BK8)))</formula>
    </cfRule>
  </conditionalFormatting>
  <conditionalFormatting sqref="BD83">
    <cfRule type="cellIs" dxfId="2" priority="2" stopIfTrue="1" operator="equal">
      <formula>1</formula>
    </cfRule>
    <cfRule type="cellIs" dxfId="1" priority="3" stopIfTrue="1" operator="equal">
      <formula>0</formula>
    </cfRule>
  </conditionalFormatting>
  <conditionalFormatting sqref="BK7:BK109">
    <cfRule type="expression" dxfId="0" priority="1" stopIfTrue="1">
      <formula>NOT(ISERROR(SEARCH("NEMÁ",BK7)))</formula>
    </cfRule>
  </conditionalFormatting>
  <pageMargins left="0.70866141732283472" right="0.70866141732283472" top="0.78740157480314965" bottom="0.78740157480314965" header="0.31496062992125984" footer="0.31496062992125984"/>
  <pageSetup paperSize="9" scale="18" orientation="landscape" horizontalDpi="300" verticalDpi="300" r:id="rId1"/>
  <colBreaks count="3" manualBreakCount="3">
    <brk id="12" max="1048575" man="1"/>
    <brk id="28" max="1048575" man="1"/>
    <brk id="2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1415</vt:lpstr>
      <vt:lpstr>'1415'!Oblast_tisku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Quickob</dc:creator>
  <cp:lastModifiedBy>Otakar Bednář</cp:lastModifiedBy>
  <cp:lastPrinted>2015-08-16T07:31:08Z</cp:lastPrinted>
  <dcterms:created xsi:type="dcterms:W3CDTF">2015-08-12T15:03:46Z</dcterms:created>
  <dcterms:modified xsi:type="dcterms:W3CDTF">2015-08-16T07:31:52Z</dcterms:modified>
</cp:coreProperties>
</file>